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klarka/Downloads/"/>
    </mc:Choice>
  </mc:AlternateContent>
  <xr:revisionPtr revIDLastSave="0" documentId="8_{BCCDB126-0FF7-5240-9EEB-B80F97E7F572}" xr6:coauthVersionLast="46" xr6:coauthVersionMax="46" xr10:uidLastSave="{00000000-0000-0000-0000-000000000000}"/>
  <bookViews>
    <workbookView xWindow="0" yWindow="460" windowWidth="28800" windowHeight="16460" xr2:uid="{00000000-000D-0000-FFFF-FFFF00000000}"/>
  </bookViews>
  <sheets>
    <sheet name="Úvodní list" sheetId="1" r:id="rId1"/>
    <sheet name="test0204" sheetId="2" r:id="rId2"/>
    <sheet name="Položky" sheetId="3" r:id="rId3"/>
    <sheet name="Původní resp." sheetId="4" r:id="rId4"/>
    <sheet name="Finální resp." sheetId="5" r:id="rId5"/>
    <sheet name="Transformace HS" sheetId="6" r:id="rId6"/>
    <sheet name="Norma" sheetId="7" r:id="rId7"/>
    <sheet name="test-retest" sheetId="8" r:id="rId8"/>
    <sheet name="reabilita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gMoWccxcDkOWwCQ1y9/3ZzPJkxrQ=="/>
    </ext>
  </extLst>
</workbook>
</file>

<file path=xl/calcChain.xml><?xml version="1.0" encoding="utf-8"?>
<calcChain xmlns="http://schemas.openxmlformats.org/spreadsheetml/2006/main">
  <c r="U63" i="6" l="1"/>
  <c r="N63" i="6"/>
  <c r="O63" i="6" s="1"/>
  <c r="P63" i="6" s="1"/>
  <c r="U62" i="6"/>
  <c r="O62" i="6"/>
  <c r="P62" i="6" s="1"/>
  <c r="N62" i="6"/>
  <c r="U61" i="6"/>
  <c r="P61" i="6"/>
  <c r="O61" i="6"/>
  <c r="N61" i="6"/>
  <c r="U60" i="6"/>
  <c r="N60" i="6"/>
  <c r="O60" i="6" s="1"/>
  <c r="P60" i="6" s="1"/>
  <c r="U59" i="6"/>
  <c r="O59" i="6"/>
  <c r="P59" i="6" s="1"/>
  <c r="N59" i="6"/>
  <c r="U58" i="6"/>
  <c r="P58" i="6"/>
  <c r="O58" i="6"/>
  <c r="N58" i="6"/>
  <c r="U57" i="6"/>
  <c r="N57" i="6"/>
  <c r="O57" i="6" s="1"/>
  <c r="P57" i="6" s="1"/>
  <c r="U56" i="6"/>
  <c r="N56" i="6"/>
  <c r="O56" i="6" s="1"/>
  <c r="P56" i="6" s="1"/>
  <c r="U55" i="6"/>
  <c r="O55" i="6"/>
  <c r="P55" i="6" s="1"/>
  <c r="N55" i="6"/>
  <c r="U54" i="6"/>
  <c r="P54" i="6"/>
  <c r="O54" i="6"/>
  <c r="N54" i="6"/>
  <c r="U53" i="6"/>
  <c r="N53" i="6"/>
  <c r="O53" i="6" s="1"/>
  <c r="P53" i="6" s="1"/>
  <c r="U52" i="6"/>
  <c r="N52" i="6"/>
  <c r="O52" i="6" s="1"/>
  <c r="U51" i="6"/>
  <c r="N51" i="6"/>
  <c r="O51" i="6" s="1"/>
  <c r="U50" i="6"/>
  <c r="N50" i="6"/>
  <c r="O50" i="6" s="1"/>
  <c r="U49" i="6"/>
  <c r="N49" i="6"/>
  <c r="O49" i="6" s="1"/>
  <c r="U48" i="6"/>
  <c r="N48" i="6"/>
  <c r="O48" i="6" s="1"/>
  <c r="U47" i="6"/>
  <c r="N47" i="6"/>
  <c r="O47" i="6" s="1"/>
  <c r="U46" i="6"/>
  <c r="N46" i="6"/>
  <c r="O46" i="6" s="1"/>
  <c r="U45" i="6"/>
  <c r="N45" i="6"/>
  <c r="O45" i="6" s="1"/>
  <c r="U44" i="6"/>
  <c r="N44" i="6"/>
  <c r="O44" i="6" s="1"/>
  <c r="U43" i="6"/>
  <c r="N43" i="6"/>
  <c r="O43" i="6" s="1"/>
  <c r="U42" i="6"/>
  <c r="O42" i="6"/>
  <c r="P42" i="6" s="1"/>
  <c r="N42" i="6"/>
  <c r="U41" i="6"/>
  <c r="O41" i="6"/>
  <c r="P41" i="6" s="1"/>
  <c r="N41" i="6"/>
  <c r="U40" i="6"/>
  <c r="N40" i="6"/>
  <c r="O40" i="6" s="1"/>
  <c r="P40" i="6" s="1"/>
  <c r="U39" i="6"/>
  <c r="P39" i="6"/>
  <c r="O39" i="6"/>
  <c r="N39" i="6"/>
  <c r="U38" i="6"/>
  <c r="N38" i="6"/>
  <c r="O38" i="6" s="1"/>
  <c r="P38" i="6" s="1"/>
  <c r="U37" i="6"/>
  <c r="P37" i="6"/>
  <c r="O37" i="6"/>
  <c r="N37" i="6"/>
  <c r="U36" i="6"/>
  <c r="N36" i="6"/>
  <c r="O36" i="6" s="1"/>
  <c r="P36" i="6" s="1"/>
  <c r="U35" i="6"/>
  <c r="O35" i="6"/>
  <c r="P35" i="6" s="1"/>
  <c r="N35" i="6"/>
  <c r="U34" i="6"/>
  <c r="N34" i="6"/>
  <c r="O34" i="6" s="1"/>
  <c r="P34" i="6" s="1"/>
  <c r="U33" i="6"/>
  <c r="O33" i="6"/>
  <c r="P33" i="6" s="1"/>
  <c r="N33" i="6"/>
  <c r="U32" i="6"/>
  <c r="N32" i="6"/>
  <c r="O32" i="6" s="1"/>
  <c r="P32" i="6" s="1"/>
  <c r="U31" i="6"/>
  <c r="O31" i="6"/>
  <c r="P31" i="6" s="1"/>
  <c r="N31" i="6"/>
  <c r="U30" i="6"/>
  <c r="N30" i="6"/>
  <c r="O30" i="6" s="1"/>
  <c r="P30" i="6" s="1"/>
  <c r="U29" i="6"/>
  <c r="O29" i="6"/>
  <c r="P29" i="6" s="1"/>
  <c r="N29" i="6"/>
  <c r="U28" i="6"/>
  <c r="N28" i="6"/>
  <c r="O28" i="6" s="1"/>
  <c r="P28" i="6" s="1"/>
  <c r="U27" i="6"/>
  <c r="O27" i="6"/>
  <c r="P27" i="6" s="1"/>
  <c r="N27" i="6"/>
  <c r="U26" i="6"/>
  <c r="N26" i="6"/>
  <c r="O26" i="6" s="1"/>
  <c r="P26" i="6" s="1"/>
  <c r="U25" i="6"/>
  <c r="O25" i="6"/>
  <c r="P25" i="6" s="1"/>
  <c r="N25" i="6"/>
  <c r="U24" i="6"/>
  <c r="N24" i="6"/>
  <c r="O24" i="6" s="1"/>
  <c r="P24" i="6" s="1"/>
  <c r="U23" i="6"/>
  <c r="P23" i="6"/>
  <c r="O23" i="6"/>
  <c r="N23" i="6"/>
  <c r="U22" i="6"/>
  <c r="N22" i="6"/>
  <c r="O22" i="6" s="1"/>
  <c r="P22" i="6" s="1"/>
  <c r="U21" i="6"/>
  <c r="P21" i="6"/>
  <c r="O21" i="6"/>
  <c r="N21" i="6"/>
  <c r="U20" i="6"/>
  <c r="N20" i="6"/>
  <c r="O20" i="6" s="1"/>
  <c r="P20" i="6" s="1"/>
  <c r="U19" i="6"/>
  <c r="P19" i="6"/>
  <c r="O19" i="6"/>
  <c r="N19" i="6"/>
  <c r="U18" i="6"/>
  <c r="N18" i="6"/>
  <c r="O18" i="6" s="1"/>
  <c r="P18" i="6" s="1"/>
  <c r="U17" i="6"/>
  <c r="P17" i="6"/>
  <c r="O17" i="6"/>
  <c r="N17" i="6"/>
  <c r="U16" i="6"/>
  <c r="N16" i="6"/>
  <c r="O16" i="6" s="1"/>
  <c r="P16" i="6" s="1"/>
  <c r="U15" i="6"/>
  <c r="P15" i="6"/>
  <c r="O15" i="6"/>
  <c r="N15" i="6"/>
  <c r="U14" i="6"/>
  <c r="N14" i="6"/>
  <c r="O14" i="6" s="1"/>
  <c r="P14" i="6" s="1"/>
  <c r="U13" i="6"/>
  <c r="P13" i="6"/>
  <c r="O13" i="6"/>
  <c r="N13" i="6"/>
  <c r="U12" i="6"/>
  <c r="N12" i="6"/>
  <c r="O12" i="6" s="1"/>
  <c r="P12" i="6" s="1"/>
  <c r="U11" i="6"/>
  <c r="P11" i="6"/>
  <c r="O11" i="6"/>
  <c r="N11" i="6"/>
  <c r="U10" i="6"/>
  <c r="N10" i="6"/>
  <c r="O10" i="6" s="1"/>
  <c r="P10" i="6" s="1"/>
  <c r="U9" i="6"/>
  <c r="P9" i="6"/>
  <c r="O9" i="6"/>
  <c r="N9" i="6"/>
  <c r="F9" i="6"/>
  <c r="U8" i="6"/>
  <c r="N8" i="6"/>
  <c r="O8" i="6" s="1"/>
  <c r="P8" i="6" s="1"/>
  <c r="F8" i="6"/>
  <c r="U7" i="6"/>
  <c r="N7" i="6"/>
  <c r="O7" i="6" s="1"/>
  <c r="P7" i="6" s="1"/>
  <c r="U6" i="6"/>
  <c r="N6" i="6"/>
  <c r="O6" i="6" s="1"/>
  <c r="U5" i="6"/>
  <c r="O5" i="6"/>
  <c r="N5" i="6"/>
  <c r="F5" i="6"/>
  <c r="U4" i="6"/>
  <c r="N4" i="6"/>
  <c r="O4" i="6" s="1"/>
  <c r="P4" i="6" s="1"/>
  <c r="F4" i="6"/>
  <c r="J63" i="6" s="1"/>
  <c r="U3" i="6"/>
  <c r="N3" i="6"/>
  <c r="O3" i="6" s="1"/>
  <c r="P3" i="6" s="1"/>
  <c r="J3" i="6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H10" i="5"/>
  <c r="D10" i="5"/>
  <c r="H9" i="5"/>
  <c r="D9" i="5"/>
  <c r="H8" i="5"/>
  <c r="D8" i="5"/>
  <c r="H7" i="5"/>
  <c r="D7" i="5"/>
  <c r="H6" i="5"/>
  <c r="D6" i="5"/>
  <c r="H5" i="5"/>
  <c r="D5" i="5"/>
  <c r="H4" i="5"/>
  <c r="D4" i="5"/>
  <c r="H3" i="5"/>
  <c r="D3" i="5"/>
  <c r="K2" i="5"/>
  <c r="J2" i="5"/>
  <c r="H2" i="5"/>
  <c r="H11" i="5" s="1"/>
  <c r="D2" i="5"/>
  <c r="J2" i="4"/>
  <c r="I2" i="4"/>
  <c r="K2" i="4" s="1"/>
  <c r="G2" i="4"/>
  <c r="F2" i="4"/>
  <c r="E2" i="4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J7" i="6" l="1"/>
  <c r="K7" i="6" s="1"/>
  <c r="J10" i="6"/>
  <c r="K10" i="6" s="1"/>
  <c r="J12" i="6"/>
  <c r="K12" i="6" s="1"/>
  <c r="J14" i="6"/>
  <c r="K14" i="6" s="1"/>
  <c r="J16" i="6"/>
  <c r="K16" i="6" s="1"/>
  <c r="J18" i="6"/>
  <c r="K18" i="6" s="1"/>
  <c r="J20" i="6"/>
  <c r="K20" i="6" s="1"/>
  <c r="J22" i="6"/>
  <c r="K22" i="6" s="1"/>
  <c r="J24" i="6"/>
  <c r="K24" i="6" s="1"/>
  <c r="J26" i="6"/>
  <c r="K26" i="6" s="1"/>
  <c r="J28" i="6"/>
  <c r="K28" i="6" s="1"/>
  <c r="J30" i="6"/>
  <c r="K30" i="6" s="1"/>
  <c r="J32" i="6"/>
  <c r="K32" i="6" s="1"/>
  <c r="J34" i="6"/>
  <c r="K34" i="6" s="1"/>
  <c r="J36" i="6"/>
  <c r="K36" i="6" s="1"/>
  <c r="J38" i="6"/>
  <c r="K38" i="6" s="1"/>
  <c r="J40" i="6"/>
  <c r="K40" i="6" s="1"/>
  <c r="J42" i="6"/>
  <c r="J56" i="6"/>
  <c r="J60" i="6"/>
  <c r="J43" i="6"/>
  <c r="J44" i="6"/>
  <c r="J45" i="6"/>
  <c r="J46" i="6"/>
  <c r="J47" i="6"/>
  <c r="J48" i="6"/>
  <c r="J49" i="6"/>
  <c r="J50" i="6"/>
  <c r="J51" i="6"/>
  <c r="J52" i="6"/>
  <c r="J53" i="6"/>
  <c r="J57" i="6"/>
  <c r="J61" i="6"/>
  <c r="J5" i="6"/>
  <c r="K5" i="6" s="1"/>
  <c r="J9" i="6"/>
  <c r="K9" i="6" s="1"/>
  <c r="J11" i="6"/>
  <c r="K11" i="6" s="1"/>
  <c r="J13" i="6"/>
  <c r="K13" i="6" s="1"/>
  <c r="J15" i="6"/>
  <c r="K15" i="6" s="1"/>
  <c r="J17" i="6"/>
  <c r="K17" i="6" s="1"/>
  <c r="J19" i="6"/>
  <c r="K19" i="6" s="1"/>
  <c r="J21" i="6"/>
  <c r="K21" i="6" s="1"/>
  <c r="J23" i="6"/>
  <c r="K23" i="6" s="1"/>
  <c r="J25" i="6"/>
  <c r="K25" i="6" s="1"/>
  <c r="J27" i="6"/>
  <c r="K27" i="6" s="1"/>
  <c r="J29" i="6"/>
  <c r="K29" i="6" s="1"/>
  <c r="J31" i="6"/>
  <c r="K31" i="6" s="1"/>
  <c r="J33" i="6"/>
  <c r="K33" i="6" s="1"/>
  <c r="J35" i="6"/>
  <c r="K35" i="6" s="1"/>
  <c r="J37" i="6"/>
  <c r="K37" i="6" s="1"/>
  <c r="J39" i="6"/>
  <c r="K39" i="6" s="1"/>
  <c r="J41" i="6"/>
  <c r="K41" i="6" s="1"/>
  <c r="J54" i="6"/>
  <c r="J58" i="6"/>
  <c r="J62" i="6"/>
  <c r="J4" i="6"/>
  <c r="K4" i="6" s="1"/>
  <c r="J6" i="6"/>
  <c r="K6" i="6" s="1"/>
  <c r="J8" i="6"/>
  <c r="K8" i="6" s="1"/>
  <c r="J55" i="6"/>
  <c r="J59" i="6"/>
</calcChain>
</file>

<file path=xl/sharedStrings.xml><?xml version="1.0" encoding="utf-8"?>
<sst xmlns="http://schemas.openxmlformats.org/spreadsheetml/2006/main" count="880" uniqueCount="395">
  <si>
    <t>respondent</t>
  </si>
  <si>
    <t>pohlavi</t>
  </si>
  <si>
    <t>rocnik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</si>
  <si>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</si>
  <si>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</si>
  <si>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</si>
  <si>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</si>
  <si>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</si>
  <si>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</si>
  <si>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</si>
  <si>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</si>
  <si>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</si>
  <si>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</si>
  <si>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</si>
  <si>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</si>
  <si>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</si>
  <si>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</si>
  <si>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</si>
  <si>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</si>
  <si>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</si>
  <si>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</si>
  <si>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</si>
  <si>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</si>
  <si>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Otevřená otázka</t>
  </si>
  <si>
    <t>Kategorie (Validita)</t>
  </si>
  <si>
    <t>Hrubý skór</t>
  </si>
  <si>
    <t xml:space="preserve"> Asi keď som mala 8 a neviem, čo to bolo</t>
  </si>
  <si>
    <t xml:space="preserve"> nevzpomínám si. Společné rozhodnutí bylo například výběr střední školy, co mě tak napadá...</t>
  </si>
  <si>
    <t xml:space="preserve"> Nevybavuji si, že by za mě rodiče vyjma mého dětství nějak rozhodovali. Celý život mi spíš poskytují svůj názor a vhled do různých situací ze, kterých pak mé rozhodnutí pramení, ale primárně vždy nechávali rozhodnutí na mně. </t>
  </si>
  <si>
    <t xml:space="preserve"> Vymluvili mi tetování a já s nimi nakonec souhlasil.</t>
  </si>
  <si>
    <t xml:space="preserve"> </t>
  </si>
  <si>
    <t xml:space="preserve"> Snad nikdy. Pokud potrebuju radu, tak se poradím, ale nakonec se vždy rozhodnu podle sebe. Oni mě k tomu takhle i vedli </t>
  </si>
  <si>
    <t xml:space="preserve"> Nevím konkrétní datum, ale spíše se jedná o něco v naší společné domácnosti, kde mají větší právo rozhodovat rodiče, jelikož je to jiejich dům.</t>
  </si>
  <si>
    <t xml:space="preserve"> chtěli ovlivnit můj výběr povolání, což se nějaký čas dařilo</t>
  </si>
  <si>
    <t xml:space="preserve"> Nevzpomínám si </t>
  </si>
  <si>
    <t xml:space="preserve"> Nevzpomínám si</t>
  </si>
  <si>
    <t xml:space="preserve"> Nevzpomínám </t>
  </si>
  <si>
    <t xml:space="preserve"> Nevzpomínám si, ale už to bude velmi dlouho. Možná nějáká záležitost na přelomu staršího školního věku a puberty  </t>
  </si>
  <si>
    <t xml:space="preserve"> ne</t>
  </si>
  <si>
    <t xml:space="preserve"> Asi naposledy před 18tymi narozeninami. Myslim, že se to týkalo toho, jestli někam můžu jít. Jista si nejsem, naši se vždy snažili podporovat mě v mých rozhodnutí.</t>
  </si>
  <si>
    <t xml:space="preserve"> Pojistka na auto.</t>
  </si>
  <si>
    <t xml:space="preserve"> Nevzpomínám, nechávají rozhodnutí na mně.</t>
  </si>
  <si>
    <t xml:space="preserve"> Nevzpomenu si.</t>
  </si>
  <si>
    <t xml:space="preserve"> Asi tři měsíce zpátky. Týkalo se to mého spoření. </t>
  </si>
  <si>
    <t xml:space="preserve"> Rodiče pro mě představují zdroj důležitého názorů který při rozhodování beru v potaz ale není pro mě zavazujici</t>
  </si>
  <si>
    <t xml:space="preserve"> Už dlouho rodiče nic nerozhodli za mě</t>
  </si>
  <si>
    <t xml:space="preserve"> Je to dávno. Nevzpomenu si. </t>
  </si>
  <si>
    <t xml:space="preserve"> nevím, nevzpomenu...oni se snaží furt rozhodovat za mě, ale já se rozhoduju za sebe</t>
  </si>
  <si>
    <t xml:space="preserve"> Zda přijmout pracovní nabídku v zahraničí</t>
  </si>
  <si>
    <t xml:space="preserve"> Nevzpomínám rozhodují sám od patnácti když jsem začal bydlet na intru.</t>
  </si>
  <si>
    <t xml:space="preserve"> Nepamätám </t>
  </si>
  <si>
    <t xml:space="preserve"> To už je dávno. Nemůžu si na nic vzpomenout, ale řekla bych něco ve smyslu objednání mě k doktorovi... A to asi tak na začátku střední školy.</t>
  </si>
  <si>
    <t xml:space="preserve"> Kdyź jsem byla o hodne mladši tak jestli muzu ven nebo ne </t>
  </si>
  <si>
    <t xml:space="preserve"> Nevzpomínám si kdy, ani o čem by rozhodli. </t>
  </si>
  <si>
    <t xml:space="preserve"> Když jsem se v 19 letech rozhodovala, jestli jít na vysokou nebo jet na rok do zahraničí.</t>
  </si>
  <si>
    <t xml:space="preserve"> Nevzpomínam si na nic.</t>
  </si>
  <si>
    <t xml:space="preserve"> Studium na VŠ.</t>
  </si>
  <si>
    <t xml:space="preserve"> ne vyloženě rozhodnout, ale většinou se řídím jejich doporučením, když se na něco ptám</t>
  </si>
  <si>
    <t xml:space="preserve"> Naposledy nejít na test na COVID po karanténě. </t>
  </si>
  <si>
    <t xml:space="preserve"> Asi před 3 roky, šlo o to, jak často budu dojíždět zpět domů a celkově asi vše. </t>
  </si>
  <si>
    <t xml:space="preserve"> Strašně dávno a nevím.</t>
  </si>
  <si>
    <t xml:space="preserve"> Rodiče za mě nic nerozhodují. </t>
  </si>
  <si>
    <t xml:space="preserve"> Nevzpomínám si. Většinou jsem se rozhodoval sám a oni tak radili, ale poslední slovo jsem měl asi já.</t>
  </si>
  <si>
    <t xml:space="preserve"> Rozhodnout za mě asi nic. Žádám jen o radu nebo názor. Takže tak před 3-4 lety.</t>
  </si>
  <si>
    <t xml:space="preserve"> V poslední době spíše rozhodování o vysoké škole </t>
  </si>
  <si>
    <t xml:space="preserve"> ne vyloženě, třeba mi poradili, ale nerozhodli za mě</t>
  </si>
  <si>
    <t xml:space="preserve"> Poslední rozhodnutí byl výběr restaurace kam půjdeme na oběd </t>
  </si>
  <si>
    <t xml:space="preserve"> Vůbec nevím, vždycky podporovali, co jsem chtěla dělat a v případě, že se jim to nelíbilo, mi akorát k tomu řekli svoje, ale nikdy mě nenutili k tomu, co jim přišlo nejlepší nebo správné.</t>
  </si>
  <si>
    <t xml:space="preserve"> Tak před týdnem. Týkalo se to řešení mých zdravotních potíží.</t>
  </si>
  <si>
    <t xml:space="preserve"> Ne</t>
  </si>
  <si>
    <t xml:space="preserve"> Už si nepamatuji</t>
  </si>
  <si>
    <t xml:space="preserve"> Nevzpomínám si.</t>
  </si>
  <si>
    <t xml:space="preserve"> Před týdnem - má návštěva lékaře.</t>
  </si>
  <si>
    <t xml:space="preserve"> Nevzpomínám, vždy se s nimi radím, ale konečné rozhodnutí je moje.</t>
  </si>
  <si>
    <t xml:space="preserve"> Vliv rodičů na mé rozhodování bylo spíše na základní škole, týkalo se to výběru střední školy.</t>
  </si>
  <si>
    <t xml:space="preserve"> Nejspíš to bylo rozhodnutí, co bude k večeři. Myslím, že jsem řekl, že nevím a rozhodnutí tak připadlo na rodiče.</t>
  </si>
  <si>
    <t xml:space="preserve"> Výber strednej školy</t>
  </si>
  <si>
    <t xml:space="preserve"> Nedokážu si vzpomenout. Nenechal jsem je zrovna rozhodnout za mě, ale pomohli mi s vybráním nové postele.</t>
  </si>
  <si>
    <t xml:space="preserve"> Málokdy za mě rodiče něco rozhodnutí. Někdy se jich třeba zeptám na jejich názor, ale spíše se vždycky řídím svými pocity a jak to vnímám já. Nedovedu být konkrétní o čem jsem se s nimi naposledy bavil.</t>
  </si>
  <si>
    <t xml:space="preserve"> Ne. Už delší dobu sem samostatný.)</t>
  </si>
  <si>
    <t xml:space="preserve"> Dva dny zpět. Výběr oblečení na focení.</t>
  </si>
  <si>
    <t xml:space="preserve"> Nevzpomínám</t>
  </si>
  <si>
    <t xml:space="preserve"> Výběr vysoké školy</t>
  </si>
  <si>
    <t xml:space="preserve"> vždy rozhoduju za sebe</t>
  </si>
  <si>
    <t xml:space="preserve"> Nevzpomínám, rozhoduju se spíš sama.</t>
  </si>
  <si>
    <t xml:space="preserve"> Založení stavebního spoření. Založili mi SS přes svého kamaráda a přispívají mi na něj ze svých financí, protože jsem student.  Nechala jsem proto toto rozhodnutí na nich.</t>
  </si>
  <si>
    <t xml:space="preserve"> Upřímně takovou situaci v živé paměti nemám. </t>
  </si>
  <si>
    <t xml:space="preserve"> To bylo tenkrát před rokem, kdy za mě rodiče rozhodli přestup od jednoho lékaře k druhému. Rozhodnutí rozhodně nelituji. </t>
  </si>
  <si>
    <t xml:space="preserve"> dneska, vaření obědu</t>
  </si>
  <si>
    <t xml:space="preserve"> kam pojedem na dovolenou :D </t>
  </si>
  <si>
    <t xml:space="preserve"> Absolutne si nevzpomínám. </t>
  </si>
  <si>
    <t xml:space="preserve"> asi před měsícem, co budeme mít na oběd :D</t>
  </si>
  <si>
    <t xml:space="preserve"> Rodiče za mě už dlouho nerozhodují, rozhoduji se sama, každopádně, když se chci poradit nebo s někým své rozhodnutí probrat, rodiče jsou někdo, komu nemám problém se svěřit</t>
  </si>
  <si>
    <t xml:space="preserve"> Ne, nic.</t>
  </si>
  <si>
    <t xml:space="preserve"> Nepamatuji si kdy naposledy jeden z rodičů rozhodl zcela za mě.</t>
  </si>
  <si>
    <t xml:space="preserve"> vůbec nevím</t>
  </si>
  <si>
    <t xml:space="preserve"> Bohužel neznám odpovědi na tyto otázky :/</t>
  </si>
  <si>
    <t xml:space="preserve"> nevím</t>
  </si>
  <si>
    <t xml:space="preserve"> Již delší dobu žiju sám, na takovou událost si tedy nevzpomínám.</t>
  </si>
  <si>
    <t xml:space="preserve"> Ne </t>
  </si>
  <si>
    <t xml:space="preserve"> asi před měsícem mi otec pomáhal vybrat lampu, protože v tomto má větší přehled</t>
  </si>
  <si>
    <t xml:space="preserve"> Nevzpomínám si, bohužel.</t>
  </si>
  <si>
    <t xml:space="preserve"> Nevzpomínám. </t>
  </si>
  <si>
    <t xml:space="preserve"> Když jsem si vybírala brýle ve 13.</t>
  </si>
  <si>
    <t xml:space="preserve"> Můj nástup do nemocnice, asi měsíc zpět</t>
  </si>
  <si>
    <t xml:space="preserve"> Pár dní zpět, co budu mít na oběd. </t>
  </si>
  <si>
    <t xml:space="preserve"> Rodiče za za mne nikdy nezhodovali (samozřejmě od určitého věku), byl jsem vychováván s respektem k mému názoru a již od značného mládí jsem měl možnost o sobě rozhodovat sám, čímž jsem se naučil soběstačnosti a nezávislosti, takže odpověď: cca 13-15 let</t>
  </si>
  <si>
    <t xml:space="preserve"> Rozhodnout asi ne, ale třeba se zeptám na názor. Jestli si třeba myslí, že jsem se zachovala správně.</t>
  </si>
  <si>
    <t xml:space="preserve"> Vyberanie koleje</t>
  </si>
  <si>
    <t xml:space="preserve"> nerozhodují za mě</t>
  </si>
  <si>
    <t xml:space="preserve"> co bude vařit k obědu. Jinak asi nic... Už od střední si všechno rozhoduju sama. </t>
  </si>
  <si>
    <t xml:space="preserve"> Nejspíše očkování, když mi bylo 10 let. Já nechtěla, ale musela jsem.</t>
  </si>
  <si>
    <t xml:space="preserve"> Nevzpomenu si</t>
  </si>
  <si>
    <t xml:space="preserve"> Při vyplňování testu do školy:)</t>
  </si>
  <si>
    <t xml:space="preserve"> Zakázali mi brigádu v zahraničí v 15 letech, od té doby se rozhoduji sama, ale samozřejmě si nechám poradit.</t>
  </si>
  <si>
    <t xml:space="preserve"> Nevzpomínám si v blízké době na nic, spíš bych řekla, že jsem poslechla jejich rady.</t>
  </si>
  <si>
    <t xml:space="preserve"> Dávno a to si nepamätám :D</t>
  </si>
  <si>
    <t xml:space="preserve"> Asi před 2 dny </t>
  </si>
  <si>
    <t xml:space="preserve"> To si opravdu nevzpomenu, snad něco na základní škole, ale to už je pěkně dávno.</t>
  </si>
  <si>
    <t xml:space="preserve"> Ani si nevzpomínám. V posledních letech si věci rozhoduji sama. S rodiči se poradím, ale dávám spíše na své cítění. Záleží, o jaké věci se jedná. Zvažím odpověď zkušených a života znalých rodičů a porovnám ji s mým vlastním cítěním a na základě toho se r</t>
  </si>
  <si>
    <t>Test:</t>
  </si>
  <si>
    <t>Název:</t>
  </si>
  <si>
    <t>Inventář závislosti na rodičích v období vynořující se dospělosti</t>
  </si>
  <si>
    <t>Autoři:</t>
  </si>
  <si>
    <t>Anna Horáčková, Lucie Kubíčková, Klára Kvardová, Anna Poláková, Nataliia Yurash</t>
  </si>
  <si>
    <t>Náhled:</t>
  </si>
  <si>
    <t>www.pmlab.vyzkum-psychologie.cz/vitejte.php?nahled=204</t>
  </si>
  <si>
    <t>Stupně a položky:</t>
  </si>
  <si>
    <t>Rozhodně nesouhlasím</t>
  </si>
  <si>
    <t>Spíše nesouhlasím</t>
  </si>
  <si>
    <t>Spíše souhlasím</t>
  </si>
  <si>
    <t>Rozhodně souhlasím</t>
  </si>
  <si>
    <t>Preferuji stálé bydlení s rodiči.</t>
  </si>
  <si>
    <t xml:space="preserve">Nejsem připraven na samostatné bydlení. </t>
  </si>
  <si>
    <t xml:space="preserve">Nejsem připravena na samostatné bydlení. </t>
  </si>
  <si>
    <t>Z představy samostatného bydlení se vším, co to obnáší, mám značné obavy.</t>
  </si>
  <si>
    <t>Stále nezvládám některé domácí práce bez pomoci/rady rodičů.</t>
  </si>
  <si>
    <t>Doposud jsem nevykonával vlastní výdělečnou činnost (brigádu, poloviční úvazek atd.).</t>
  </si>
  <si>
    <t>Doposud jsem nevykonávala vlastní výdělečnou činnost (brigádu, poloviční úvazek atd.).</t>
  </si>
  <si>
    <t>Pociťuji finanční závislost na svých rodičích.</t>
  </si>
  <si>
    <t>Většinu mých měsíčních výdajů platí rodiče.</t>
  </si>
  <si>
    <t xml:space="preserve">Obvykle nemám finanční rezervu na nečekané výdaje. </t>
  </si>
  <si>
    <t>Většinu mých administrativních záležitostí (bankovní účet, formuláře, smlouvy atd.) mi spravují rodiče.</t>
  </si>
  <si>
    <t>Když je potřeba vyřizování pochůzek po úřadech nebo v bance, žádám rodiče o doprovod.</t>
  </si>
  <si>
    <t>K doktorovi či zubaři chodím převážně s rodiči.</t>
  </si>
  <si>
    <t>Důležitou korespondenci a písemné práce dávám na kontrolu rodičům.</t>
  </si>
  <si>
    <t>Většinou se řídím radami svých rodičů.</t>
  </si>
  <si>
    <t xml:space="preserve">Většinou se řídím radami svých rodičů.
</t>
  </si>
  <si>
    <t xml:space="preserve">Při důležitém rozhodování se zpravidla radím s rodiči. </t>
  </si>
  <si>
    <t>Mám potřebu být s rodiči v intenzivním kontaktu.</t>
  </si>
  <si>
    <t>Sděluji rodičům většinu svých aktivit.</t>
  </si>
  <si>
    <t>Sděluji rodičům své školní/pracovní výsledky.</t>
  </si>
  <si>
    <t>Rodiče ovlivňují můj styl oblékání.</t>
  </si>
  <si>
    <t>Rodiče zasahují do mých partnerských vztahů.</t>
  </si>
  <si>
    <t>Zatím si nedovedu představit založení vlastní rodiny.</t>
  </si>
  <si>
    <t>timestamp</t>
  </si>
  <si>
    <t>text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</si>
  <si>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</si>
  <si>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</si>
  <si>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</si>
  <si>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</si>
  <si>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</si>
  <si>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</si>
  <si>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</si>
  <si>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</si>
  <si>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</si>
  <si>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</si>
  <si>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</si>
  <si>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</si>
  <si>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</si>
  <si>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</si>
  <si>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</si>
  <si>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</si>
  <si>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</si>
  <si>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</si>
  <si>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</si>
  <si>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</si>
  <si>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</si>
  <si>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 xml:space="preserve"> Nevzpomínám :((</t>
  </si>
  <si>
    <t xml:space="preserve"> Nevím.</t>
  </si>
  <si>
    <t xml:space="preserve"> Je tomu nejspíš tak dávno, že si nevzpomínám na žádnou situaci.</t>
  </si>
  <si>
    <t xml:space="preserve"> Ve svych 10letech...tabor</t>
  </si>
  <si>
    <t xml:space="preserve"> Před 20 lety</t>
  </si>
  <si>
    <t xml:space="preserve"> Nevim</t>
  </si>
  <si>
    <t xml:space="preserve"> To si ani nepamatuju.Už na gymplu jsem se rozhodovala sama.</t>
  </si>
  <si>
    <t xml:space="preserve"> Nežijí 10 let</t>
  </si>
  <si>
    <t xml:space="preserve"> Ano, dnes. Chtěla jsem na večeři jednu housku a matka mi přesto dala dvě, abych jakože neměla hlad.</t>
  </si>
  <si>
    <t xml:space="preserve"> Hodně davno</t>
  </si>
  <si>
    <t xml:space="preserve"> Pred 32 lety</t>
  </si>
  <si>
    <t xml:space="preserve"> Už dlouho ne jr mi 43</t>
  </si>
  <si>
    <t xml:space="preserve"> Nikdy</t>
  </si>
  <si>
    <t xml:space="preserve"> Před 40 roky!</t>
  </si>
  <si>
    <t xml:space="preserve"> B</t>
  </si>
  <si>
    <t xml:space="preserve"> nevzpomínám</t>
  </si>
  <si>
    <t xml:space="preserve"> Již je to dávno, předně si nepamatuji</t>
  </si>
  <si>
    <t xml:space="preserve"> pred 15 lety, nevzpominam</t>
  </si>
  <si>
    <t xml:space="preserve"> Nevzpomínám si. Už dlouho se rozhoduji sama. </t>
  </si>
  <si>
    <t xml:space="preserve"> Tady se mi těžko odpovídá, jsem už jiná věková kategorie, ale testy se nedají přeskakovat. Ale dohromady je jich už docela dost. </t>
  </si>
  <si>
    <t xml:space="preserve"> Asi před 35 lety, jakým způsobem budu jezdit do školy.:-)</t>
  </si>
  <si>
    <t xml:space="preserve"> Nevzpomínám. Rozhoduji se sám.</t>
  </si>
  <si>
    <t xml:space="preserve"> Pokud je tím myšleno důležité životní rozhodnutí, tak to bylo naposledy v 10 letech, když mě rodiče přihlásili na gymnázium. Pokud se myslí jakékoliv rozhodnutí, tak za mě asi před měsícem rozhodli, co si dám k obědu.</t>
  </si>
  <si>
    <t xml:space="preserve"> To je dlouho</t>
  </si>
  <si>
    <t xml:space="preserve"> ne, zásadně se rozhoduji sama.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</si>
  <si>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</si>
  <si>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</si>
  <si>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</si>
  <si>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</si>
  <si>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</si>
  <si>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</si>
  <si>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</si>
  <si>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</si>
  <si>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</si>
  <si>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</si>
  <si>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</si>
  <si>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</si>
  <si>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</si>
  <si>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</si>
  <si>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</si>
  <si>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</si>
  <si>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</si>
  <si>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</si>
  <si>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</si>
  <si>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</si>
  <si>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</si>
  <si>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</si>
  <si>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</si>
  <si>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</si>
  <si>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</si>
  <si>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</si>
  <si>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</si>
  <si>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</si>
  <si>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</si>
  <si>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</si>
  <si>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</si>
  <si>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</si>
  <si>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</si>
  <si>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</si>
  <si>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</si>
  <si>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</si>
  <si>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</si>
  <si>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</si>
  <si>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</si>
  <si>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</si>
  <si>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</si>
  <si>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</si>
  <si>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</si>
  <si>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</si>
  <si>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Nevzpomínám, rozhoduju sama</t>
  </si>
  <si>
    <t xml:space="preserve"> Stále stavební spoření :-D</t>
  </si>
  <si>
    <t xml:space="preserve"> Rodiče za mě nerozhodují. </t>
  </si>
  <si>
    <t xml:space="preserve"> Vlastně nevzpomenu, mám poslední slovo vždycky</t>
  </si>
  <si>
    <t xml:space="preserve"> Rozhodnout ne, jen poradit. Třeba ohledně investování, školy, atd.</t>
  </si>
  <si>
    <t xml:space="preserve"> Asi takovou blbost jako je výběr kam půjdeme na oběd atd ..</t>
  </si>
  <si>
    <t xml:space="preserve"> Nevím, vždycky mě podporovali a učili mě vlastnímu rozhodování i vlastních následků. </t>
  </si>
  <si>
    <t xml:space="preserve"> před 45 léty</t>
  </si>
  <si>
    <t xml:space="preserve"> Už je to dávno - o významných věcech si od 18 let rozhodují sama. </t>
  </si>
  <si>
    <t>polozka</t>
  </si>
  <si>
    <t>vzkaz</t>
  </si>
  <si>
    <t xml:space="preserve"> Trochu bych otázku přeformulovala a vynechala slovo stále.</t>
  </si>
  <si>
    <t xml:space="preserve"> Tady bych zkusila možná formulaci, že preferuji když mohu jít za doprovodu rodičů.</t>
  </si>
  <si>
    <t>Všechny položky se skórují stejným způsobem.</t>
  </si>
  <si>
    <t>pohlaví</t>
  </si>
  <si>
    <t>ročník</t>
  </si>
  <si>
    <t>Celkem</t>
  </si>
  <si>
    <t>Muži</t>
  </si>
  <si>
    <t>Ženy</t>
  </si>
  <si>
    <t>Starší respondenti</t>
  </si>
  <si>
    <t>Mladší respondenti</t>
  </si>
  <si>
    <t>Vyřazeno celkem</t>
  </si>
  <si>
    <t>Věk</t>
  </si>
  <si>
    <t>Věková kategorie</t>
  </si>
  <si>
    <t>Četnost</t>
  </si>
  <si>
    <t>18 let</t>
  </si>
  <si>
    <t>19 let</t>
  </si>
  <si>
    <t>20 let</t>
  </si>
  <si>
    <t>21 let</t>
  </si>
  <si>
    <t>22 let</t>
  </si>
  <si>
    <t>23 let</t>
  </si>
  <si>
    <t>24 let</t>
  </si>
  <si>
    <t>25 let</t>
  </si>
  <si>
    <t>26 let</t>
  </si>
  <si>
    <t>Lineární transformace</t>
  </si>
  <si>
    <t>Nelineární transformace</t>
  </si>
  <si>
    <t>Rozdíl L/NL transf.</t>
  </si>
  <si>
    <t>Užití lin. transformace =&gt;</t>
  </si>
  <si>
    <t>Normovací tabulka</t>
  </si>
  <si>
    <t>Z-skór</t>
  </si>
  <si>
    <t>Stanin</t>
  </si>
  <si>
    <t>HS</t>
  </si>
  <si>
    <t>Percentil</t>
  </si>
  <si>
    <t>Z-skóre</t>
  </si>
  <si>
    <t>Lin. stanin</t>
  </si>
  <si>
    <t>Nelin. stanin</t>
  </si>
  <si>
    <t>Rozdíl</t>
  </si>
  <si>
    <t>20 – 24</t>
  </si>
  <si>
    <t>M=</t>
  </si>
  <si>
    <t>25 – 28</t>
  </si>
  <si>
    <t>SD=</t>
  </si>
  <si>
    <t>29 – 32</t>
  </si>
  <si>
    <t>33 – 37</t>
  </si>
  <si>
    <t>dosaženo resp.:</t>
  </si>
  <si>
    <t>možné:</t>
  </si>
  <si>
    <t>38 – 41</t>
  </si>
  <si>
    <t>min=</t>
  </si>
  <si>
    <t>42 – 45</t>
  </si>
  <si>
    <t>max=</t>
  </si>
  <si>
    <t>46 – 50</t>
  </si>
  <si>
    <t>51 – 54</t>
  </si>
  <si>
    <t>55 – 80</t>
  </si>
  <si>
    <t>Hrubý skór celková škála</t>
  </si>
  <si>
    <t>HS 1</t>
  </si>
  <si>
    <t>HS 2</t>
  </si>
  <si>
    <t>HS 3</t>
  </si>
  <si>
    <t>M celkově</t>
  </si>
  <si>
    <t>M 1</t>
  </si>
  <si>
    <t>M 2</t>
  </si>
  <si>
    <t>M 3</t>
  </si>
  <si>
    <t>Celková škála</t>
  </si>
  <si>
    <t>Škála 1</t>
  </si>
  <si>
    <t>Škála 2</t>
  </si>
  <si>
    <t>Škála 3</t>
  </si>
  <si>
    <t>Norma</t>
  </si>
  <si>
    <t>HS celkově</t>
  </si>
  <si>
    <t>–</t>
  </si>
  <si>
    <t>5 – 7</t>
  </si>
  <si>
    <t>SD celkově</t>
  </si>
  <si>
    <t>SD 1</t>
  </si>
  <si>
    <t>SD 2</t>
  </si>
  <si>
    <t>SD 3</t>
  </si>
  <si>
    <t>9 – 10</t>
  </si>
  <si>
    <t>11 – 12</t>
  </si>
  <si>
    <t>Min respondenta</t>
  </si>
  <si>
    <t>Min 1</t>
  </si>
  <si>
    <t>Min 2</t>
  </si>
  <si>
    <t>Min 3</t>
  </si>
  <si>
    <t>14 – 15</t>
  </si>
  <si>
    <t>Možné minimum</t>
  </si>
  <si>
    <t>Mož. min 1</t>
  </si>
  <si>
    <t>Mož. min 2</t>
  </si>
  <si>
    <t>Mož. min 3</t>
  </si>
  <si>
    <t>17 – 18</t>
  </si>
  <si>
    <t>Max respondenta</t>
  </si>
  <si>
    <t>Max 1</t>
  </si>
  <si>
    <t>Max 2</t>
  </si>
  <si>
    <t>Max 3</t>
  </si>
  <si>
    <t>5 – 20</t>
  </si>
  <si>
    <t>19 – 20</t>
  </si>
  <si>
    <t>Možné maximum</t>
  </si>
  <si>
    <t>Mož. max 1</t>
  </si>
  <si>
    <t>Mož. max 2</t>
  </si>
  <si>
    <t>Mož. max 3</t>
  </si>
  <si>
    <t>test</t>
  </si>
  <si>
    <t>retest</t>
  </si>
  <si>
    <t>Stabilita v čase=1</t>
  </si>
  <si>
    <t>variable</t>
  </si>
  <si>
    <t>Summary for scale: Mean=39,3464 Std.Dv.=8,53501 Valid N:153 (Spreadsheet1)
 Cronbach alpha: ,828732 Standardized alpha: ,827264
 Average inter-item corr.: ,198209</t>
  </si>
  <si>
    <t>N=153</t>
  </si>
  <si>
    <t>Cronbach alpha, full scale: ,82873 Standardized alpha: --- (Spreadsheet1)
 Corr. 1st &amp; 2nd half: ,801453 Attenuation corrected: ---
 Split-half reliability: ,889785 Guttman split-half: ,884857</t>
  </si>
  <si>
    <t>Mean if</t>
  </si>
  <si>
    <t>Var. if</t>
  </si>
  <si>
    <t>StDv. if</t>
  </si>
  <si>
    <t>Itm-Totl</t>
  </si>
  <si>
    <t>Squared</t>
  </si>
  <si>
    <t>Alpha if</t>
  </si>
  <si>
    <t>Summary</t>
  </si>
  <si>
    <t>No.Items</t>
  </si>
  <si>
    <t>Mean:</t>
  </si>
  <si>
    <t>Sum:</t>
  </si>
  <si>
    <t>Std.Dv.</t>
  </si>
  <si>
    <t>Variance</t>
  </si>
  <si>
    <t>Alpha</t>
  </si>
  <si>
    <t>ITEMS 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</si>
  <si>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</si>
  <si>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</si>
  <si>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</si>
  <si>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</si>
  <si>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</si>
  <si>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</si>
  <si>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</si>
  <si>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</si>
  <si>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</si>
  <si>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hrubý skor</t>
  </si>
  <si>
    <t>spodni mez</t>
  </si>
  <si>
    <t>horni mez</t>
  </si>
  <si>
    <t>rxx</t>
  </si>
  <si>
    <t>Se2 (z-skor)</t>
  </si>
  <si>
    <t>Se (z-skor)</t>
  </si>
  <si>
    <t>Sx</t>
  </si>
  <si>
    <t>Se</t>
  </si>
  <si>
    <t>standartni chyba mereni</t>
  </si>
  <si>
    <t>alfa</t>
  </si>
  <si>
    <t>kvantil</t>
  </si>
  <si>
    <t>polomer</t>
  </si>
  <si>
    <t>Split-half reliability:</t>
  </si>
  <si>
    <t>Cronbach's alpha: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</si>
</sst>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"/>
    <numFmt numFmtId="165" formatCode="0.000"/>
  </numFmts>
  <fonts count="15"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Docs-Calibri"/>
    </font>
    <font>
      <b/>
      <sz val="12"/>
      <color theme="1"/>
      <name val="Calibri"/>
    </font>
    <font>
      <sz val="12"/>
      <color theme="1"/>
      <name val="Calibri"/>
    </font>
    <font>
      <sz val="14"/>
      <color theme="1"/>
      <name val="Calibri"/>
    </font>
    <font>
      <sz val="12"/>
      <name val="Calibri"/>
    </font>
    <font>
      <b/>
      <sz val="12"/>
      <color rgb="FF000000"/>
      <name val="Calibri"/>
    </font>
    <font>
      <sz val="12"/>
      <color rgb="FF000000"/>
      <name val="Arial"/>
    </font>
    <font>
      <sz val="11"/>
      <color rgb="FF000000"/>
      <name val="Calibri"/>
    </font>
    <font>
      <sz val="11"/>
      <color rgb="FF000000"/>
      <name val="Docs-Calibri"/>
    </font>
    <font>
      <sz val="11"/>
      <color rgb="FF9C5700"/>
      <name val="Calibri"/>
    </font>
    <font>
      <sz val="11"/>
      <color rgb="FF006100"/>
      <name val="Calibri"/>
    </font>
    <font>
      <sz val="11"/>
      <color rgb="FF9C0006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C6E0B4"/>
        <bgColor rgb="FFC6E0B4"/>
      </patternFill>
    </fill>
    <fill>
      <patternFill patternType="solid">
        <fgColor rgb="FFEA8E90"/>
        <bgColor rgb="FFEA8E90"/>
      </patternFill>
    </fill>
    <fill>
      <patternFill patternType="solid">
        <fgColor rgb="FFF8CBAD"/>
        <bgColor rgb="FFF8CBAD"/>
      </patternFill>
    </fill>
    <fill>
      <patternFill patternType="solid">
        <fgColor rgb="FFAEAAAA"/>
        <bgColor rgb="FFAEAAAA"/>
      </patternFill>
    </fill>
    <fill>
      <patternFill patternType="solid">
        <fgColor rgb="FFD0CECE"/>
        <bgColor rgb="FFD0CECE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0" fillId="0" borderId="0" xfId="0" applyNumberFormat="1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4" fillId="3" borderId="0" xfId="0" applyFont="1" applyFill="1" applyAlignment="1"/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6" fillId="5" borderId="0" xfId="0" applyFont="1" applyFill="1" applyAlignme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/>
    <xf numFmtId="0" fontId="0" fillId="0" borderId="0" xfId="0" applyFont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8" borderId="0" xfId="0" applyFont="1" applyFill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>
      <alignment horizontal="right"/>
    </xf>
    <xf numFmtId="0" fontId="0" fillId="6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8" borderId="0" xfId="0" applyFont="1" applyFill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0" fillId="6" borderId="0" xfId="0" applyFont="1" applyFill="1" applyAlignment="1"/>
    <xf numFmtId="0" fontId="0" fillId="7" borderId="0" xfId="0" applyFont="1" applyFill="1" applyAlignment="1"/>
    <xf numFmtId="0" fontId="0" fillId="8" borderId="0" xfId="0" applyFont="1" applyFill="1" applyAlignment="1"/>
    <xf numFmtId="0" fontId="10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0" fillId="0" borderId="5" xfId="0" applyFont="1" applyBorder="1" applyAlignment="1"/>
    <xf numFmtId="0" fontId="11" fillId="2" borderId="0" xfId="0" applyFont="1" applyFill="1" applyAlignment="1">
      <alignment horizontal="left"/>
    </xf>
    <xf numFmtId="0" fontId="9" fillId="11" borderId="0" xfId="0" applyFont="1" applyFill="1" applyAlignment="1">
      <alignment horizontal="center" vertical="top"/>
    </xf>
    <xf numFmtId="0" fontId="9" fillId="11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13" borderId="0" xfId="0" applyFont="1" applyFill="1" applyAlignment="1"/>
    <xf numFmtId="0" fontId="12" fillId="14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4" fillId="15" borderId="0" xfId="0" applyFont="1" applyFill="1" applyAlignment="1">
      <alignment horizontal="right"/>
    </xf>
    <xf numFmtId="0" fontId="10" fillId="0" borderId="0" xfId="0" applyFont="1" applyAlignment="1"/>
    <xf numFmtId="2" fontId="6" fillId="4" borderId="0" xfId="0" applyNumberFormat="1" applyFont="1" applyFill="1" applyAlignment="1">
      <alignment horizontal="center"/>
    </xf>
    <xf numFmtId="0" fontId="0" fillId="0" borderId="0" xfId="0" applyFont="1" applyAlignment="1"/>
    <xf numFmtId="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3" xfId="0" applyFont="1" applyBorder="1"/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/>
    <xf numFmtId="0" fontId="10" fillId="0" borderId="0" xfId="0" applyFont="1" applyAlignment="1"/>
    <xf numFmtId="0" fontId="7" fillId="0" borderId="5" xfId="0" applyFont="1" applyBorder="1"/>
    <xf numFmtId="0" fontId="9" fillId="11" borderId="0" xfId="0" applyFont="1" applyFill="1" applyAlignment="1">
      <alignment horizontal="left"/>
    </xf>
    <xf numFmtId="0" fontId="9" fillId="12" borderId="0" xfId="0" applyFont="1" applyFill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1.1640625" defaultRowHeight="15" customHeight="1"/>
  <cols>
    <col min="1" max="1" width="10.83203125" customWidth="1"/>
    <col min="2" max="2" width="6.1640625" customWidth="1"/>
    <col min="3" max="3" width="6.5" customWidth="1"/>
    <col min="4" max="12" width="2.83203125" customWidth="1"/>
    <col min="13" max="23" width="3.6640625" customWidth="1"/>
    <col min="24" max="24" width="73" customWidth="1"/>
    <col min="25" max="25" width="15" customWidth="1"/>
    <col min="26" max="27" width="2.5" customWidth="1"/>
    <col min="28" max="47" width="10.83203125" customWidth="1"/>
  </cols>
  <sheetData>
    <row r="1" spans="1:28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AB1" s="3" t="s">
        <v>25</v>
      </c>
    </row>
    <row r="2" spans="1:28" ht="16.5" customHeight="1">
      <c r="A2" s="4">
        <v>19775</v>
      </c>
      <c r="B2" s="4">
        <v>0</v>
      </c>
      <c r="C2" s="4">
        <v>1994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3</v>
      </c>
      <c r="J2" s="4">
        <v>2</v>
      </c>
      <c r="K2" s="4">
        <v>2</v>
      </c>
      <c r="L2" s="4">
        <v>1</v>
      </c>
      <c r="M2" s="4">
        <v>1</v>
      </c>
      <c r="N2" s="4">
        <v>1</v>
      </c>
      <c r="O2" s="4">
        <v>1</v>
      </c>
      <c r="P2" s="4">
        <v>2</v>
      </c>
      <c r="Q2" s="4">
        <v>1</v>
      </c>
      <c r="R2" s="4">
        <v>1</v>
      </c>
      <c r="S2" s="4">
        <v>2</v>
      </c>
      <c r="T2" s="4">
        <v>2</v>
      </c>
      <c r="U2" s="4">
        <v>1</v>
      </c>
      <c r="V2" s="4">
        <v>1</v>
      </c>
      <c r="W2" s="4">
        <v>3</v>
      </c>
      <c r="X2" s="4" t="s">
        <v>26</v>
      </c>
      <c r="Y2" s="5">
        <v>1</v>
      </c>
      <c r="AB2" s="6">
        <f t="shared" ref="AB2:AB154" si="0">SUM(D2:W2)</f>
        <v>29</v>
      </c>
    </row>
    <row r="3" spans="1:28" ht="16.5" customHeight="1">
      <c r="A3" s="4">
        <v>20234</v>
      </c>
      <c r="B3" s="4">
        <v>1</v>
      </c>
      <c r="C3" s="4">
        <v>1994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2</v>
      </c>
      <c r="L3" s="4">
        <v>1</v>
      </c>
      <c r="M3" s="4">
        <v>1</v>
      </c>
      <c r="N3" s="4">
        <v>1</v>
      </c>
      <c r="O3" s="4">
        <v>1</v>
      </c>
      <c r="P3" s="4">
        <v>2</v>
      </c>
      <c r="Q3" s="4">
        <v>2</v>
      </c>
      <c r="R3" s="4">
        <v>2</v>
      </c>
      <c r="S3" s="4">
        <v>2</v>
      </c>
      <c r="T3" s="4">
        <v>3</v>
      </c>
      <c r="U3" s="4">
        <v>1</v>
      </c>
      <c r="V3" s="4">
        <v>1</v>
      </c>
      <c r="W3" s="4">
        <v>1</v>
      </c>
      <c r="X3" s="7" t="s">
        <v>27</v>
      </c>
      <c r="Y3" s="5">
        <v>1</v>
      </c>
      <c r="AB3" s="6">
        <f t="shared" si="0"/>
        <v>27</v>
      </c>
    </row>
    <row r="4" spans="1:28" ht="16.5" customHeight="1">
      <c r="A4" s="4">
        <v>22605</v>
      </c>
      <c r="B4" s="4">
        <v>0</v>
      </c>
      <c r="C4" s="4">
        <v>1994</v>
      </c>
      <c r="D4" s="4">
        <v>1</v>
      </c>
      <c r="E4" s="4">
        <v>2</v>
      </c>
      <c r="F4" s="4">
        <v>1</v>
      </c>
      <c r="G4" s="4">
        <v>2</v>
      </c>
      <c r="H4" s="4">
        <v>1</v>
      </c>
      <c r="I4" s="4">
        <v>2</v>
      </c>
      <c r="J4" s="4">
        <v>1</v>
      </c>
      <c r="K4" s="4">
        <v>2</v>
      </c>
      <c r="L4" s="4">
        <v>1</v>
      </c>
      <c r="M4" s="4">
        <v>1</v>
      </c>
      <c r="N4" s="4">
        <v>1</v>
      </c>
      <c r="O4" s="4">
        <v>3</v>
      </c>
      <c r="P4" s="4">
        <v>3</v>
      </c>
      <c r="Q4" s="4">
        <v>4</v>
      </c>
      <c r="R4" s="4">
        <v>3</v>
      </c>
      <c r="S4" s="4">
        <v>3</v>
      </c>
      <c r="T4" s="4">
        <v>3</v>
      </c>
      <c r="U4" s="4">
        <v>1</v>
      </c>
      <c r="V4" s="4">
        <v>1</v>
      </c>
      <c r="W4" s="4">
        <v>2</v>
      </c>
      <c r="X4" s="7" t="s">
        <v>28</v>
      </c>
      <c r="Y4" s="5">
        <v>0</v>
      </c>
      <c r="AB4" s="6">
        <f t="shared" si="0"/>
        <v>38</v>
      </c>
    </row>
    <row r="5" spans="1:28" ht="16.5" customHeight="1">
      <c r="A5" s="4">
        <v>23261</v>
      </c>
      <c r="B5" s="4">
        <v>1</v>
      </c>
      <c r="C5" s="4">
        <v>1994</v>
      </c>
      <c r="D5" s="4">
        <v>2</v>
      </c>
      <c r="E5" s="4">
        <v>2</v>
      </c>
      <c r="F5" s="4">
        <v>3</v>
      </c>
      <c r="G5" s="4">
        <v>2</v>
      </c>
      <c r="H5" s="4">
        <v>1</v>
      </c>
      <c r="I5" s="4">
        <v>1</v>
      </c>
      <c r="J5" s="4">
        <v>1</v>
      </c>
      <c r="K5" s="4">
        <v>3</v>
      </c>
      <c r="L5" s="4">
        <v>2</v>
      </c>
      <c r="M5" s="4">
        <v>2</v>
      </c>
      <c r="N5" s="4">
        <v>3</v>
      </c>
      <c r="O5" s="4">
        <v>2</v>
      </c>
      <c r="P5" s="4">
        <v>3</v>
      </c>
      <c r="Q5" s="4">
        <v>3</v>
      </c>
      <c r="R5" s="4">
        <v>4</v>
      </c>
      <c r="S5" s="4">
        <v>2</v>
      </c>
      <c r="T5" s="4">
        <v>4</v>
      </c>
      <c r="U5" s="4">
        <v>1</v>
      </c>
      <c r="V5" s="4">
        <v>1</v>
      </c>
      <c r="W5" s="4">
        <v>3</v>
      </c>
      <c r="X5" s="7" t="s">
        <v>29</v>
      </c>
      <c r="Y5" s="5">
        <v>3</v>
      </c>
      <c r="AB5" s="6">
        <f t="shared" si="0"/>
        <v>45</v>
      </c>
    </row>
    <row r="6" spans="1:28" ht="16.5" customHeight="1">
      <c r="A6" s="4">
        <v>19792</v>
      </c>
      <c r="B6" s="4">
        <v>1</v>
      </c>
      <c r="C6" s="4">
        <v>1995</v>
      </c>
      <c r="D6" s="4">
        <v>1</v>
      </c>
      <c r="E6" s="4">
        <v>1</v>
      </c>
      <c r="F6" s="4">
        <v>1</v>
      </c>
      <c r="G6" s="4">
        <v>2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2</v>
      </c>
      <c r="N6" s="4">
        <v>1</v>
      </c>
      <c r="O6" s="4">
        <v>2</v>
      </c>
      <c r="P6" s="4">
        <v>2</v>
      </c>
      <c r="Q6" s="4">
        <v>2</v>
      </c>
      <c r="R6" s="4">
        <v>3</v>
      </c>
      <c r="S6" s="4">
        <v>3</v>
      </c>
      <c r="T6" s="4">
        <v>3</v>
      </c>
      <c r="U6" s="4">
        <v>2</v>
      </c>
      <c r="V6" s="4">
        <v>1</v>
      </c>
      <c r="W6" s="4">
        <v>1</v>
      </c>
      <c r="X6" s="7" t="s">
        <v>30</v>
      </c>
      <c r="Y6" s="5"/>
      <c r="AB6" s="6">
        <f t="shared" si="0"/>
        <v>32</v>
      </c>
    </row>
    <row r="7" spans="1:28" ht="16.5" customHeight="1">
      <c r="A7" s="4">
        <v>19793</v>
      </c>
      <c r="B7" s="4">
        <v>1</v>
      </c>
      <c r="C7" s="4">
        <v>1995</v>
      </c>
      <c r="D7" s="4">
        <v>1</v>
      </c>
      <c r="E7" s="4">
        <v>1</v>
      </c>
      <c r="F7" s="4">
        <v>1</v>
      </c>
      <c r="G7" s="4">
        <v>1</v>
      </c>
      <c r="H7" s="4">
        <v>3</v>
      </c>
      <c r="I7" s="4">
        <v>3</v>
      </c>
      <c r="J7" s="4">
        <v>3</v>
      </c>
      <c r="K7" s="4">
        <v>2</v>
      </c>
      <c r="L7" s="4">
        <v>1</v>
      </c>
      <c r="M7" s="4">
        <v>1</v>
      </c>
      <c r="N7" s="4">
        <v>1</v>
      </c>
      <c r="O7" s="4">
        <v>1</v>
      </c>
      <c r="P7" s="4">
        <v>2</v>
      </c>
      <c r="Q7" s="4">
        <v>2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4</v>
      </c>
      <c r="X7" s="7" t="s">
        <v>30</v>
      </c>
      <c r="Y7" s="5"/>
      <c r="AB7" s="6">
        <f t="shared" si="0"/>
        <v>32</v>
      </c>
    </row>
    <row r="8" spans="1:28" ht="16.5" customHeight="1">
      <c r="A8" s="4">
        <v>21562</v>
      </c>
      <c r="B8" s="4">
        <v>0</v>
      </c>
      <c r="C8" s="4">
        <v>1995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2</v>
      </c>
      <c r="Q8" s="4">
        <v>3</v>
      </c>
      <c r="R8" s="4">
        <v>3</v>
      </c>
      <c r="S8" s="4">
        <v>1</v>
      </c>
      <c r="T8" s="4">
        <v>2</v>
      </c>
      <c r="U8" s="4">
        <v>1</v>
      </c>
      <c r="V8" s="4">
        <v>1</v>
      </c>
      <c r="W8" s="4">
        <v>1</v>
      </c>
      <c r="X8" s="7" t="s">
        <v>31</v>
      </c>
      <c r="Y8" s="5">
        <v>0</v>
      </c>
      <c r="AB8" s="6">
        <f t="shared" si="0"/>
        <v>26</v>
      </c>
    </row>
    <row r="9" spans="1:28" ht="16.5" customHeight="1">
      <c r="A9" s="4">
        <v>21669</v>
      </c>
      <c r="B9" s="4">
        <v>0</v>
      </c>
      <c r="C9" s="4">
        <v>1995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4</v>
      </c>
      <c r="J9" s="4">
        <v>4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4</v>
      </c>
      <c r="Q9" s="4">
        <v>3</v>
      </c>
      <c r="R9" s="4">
        <v>4</v>
      </c>
      <c r="S9" s="4">
        <v>3</v>
      </c>
      <c r="T9" s="4">
        <v>4</v>
      </c>
      <c r="U9" s="4">
        <v>1</v>
      </c>
      <c r="V9" s="4">
        <v>1</v>
      </c>
      <c r="W9" s="4">
        <v>1</v>
      </c>
      <c r="X9" s="7" t="s">
        <v>32</v>
      </c>
      <c r="Y9" s="5">
        <v>4</v>
      </c>
      <c r="AB9" s="6">
        <f t="shared" si="0"/>
        <v>39</v>
      </c>
    </row>
    <row r="10" spans="1:28" ht="16.5" customHeight="1">
      <c r="A10" s="4">
        <v>22510</v>
      </c>
      <c r="B10" s="4">
        <v>1</v>
      </c>
      <c r="C10" s="4">
        <v>1995</v>
      </c>
      <c r="D10" s="4">
        <v>1</v>
      </c>
      <c r="E10" s="4">
        <v>1</v>
      </c>
      <c r="F10" s="4">
        <v>2</v>
      </c>
      <c r="G10" s="4">
        <v>2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3</v>
      </c>
      <c r="S10" s="4">
        <v>2</v>
      </c>
      <c r="T10" s="4">
        <v>2</v>
      </c>
      <c r="U10" s="4">
        <v>1</v>
      </c>
      <c r="V10" s="4">
        <v>3</v>
      </c>
      <c r="W10" s="4">
        <v>2</v>
      </c>
      <c r="X10" s="7" t="s">
        <v>33</v>
      </c>
      <c r="Y10" s="5">
        <v>3</v>
      </c>
      <c r="AB10" s="6">
        <f t="shared" si="0"/>
        <v>29</v>
      </c>
    </row>
    <row r="11" spans="1:28" ht="16.5" customHeight="1">
      <c r="A11" s="4">
        <v>22609</v>
      </c>
      <c r="B11" s="4">
        <v>1</v>
      </c>
      <c r="C11" s="4">
        <v>1995</v>
      </c>
      <c r="D11" s="4">
        <v>2</v>
      </c>
      <c r="E11" s="4">
        <v>2</v>
      </c>
      <c r="F11" s="4">
        <v>2</v>
      </c>
      <c r="G11" s="4">
        <v>1</v>
      </c>
      <c r="H11" s="4">
        <v>1</v>
      </c>
      <c r="I11" s="4">
        <v>2</v>
      </c>
      <c r="J11" s="4">
        <v>2</v>
      </c>
      <c r="K11" s="4">
        <v>3</v>
      </c>
      <c r="L11" s="4">
        <v>2</v>
      </c>
      <c r="M11" s="4">
        <v>1</v>
      </c>
      <c r="N11" s="4">
        <v>1</v>
      </c>
      <c r="O11" s="4">
        <v>3</v>
      </c>
      <c r="P11" s="4">
        <v>2</v>
      </c>
      <c r="Q11" s="4">
        <v>3</v>
      </c>
      <c r="R11" s="4">
        <v>2</v>
      </c>
      <c r="S11" s="4">
        <v>2</v>
      </c>
      <c r="T11" s="4">
        <v>2</v>
      </c>
      <c r="U11" s="4">
        <v>2</v>
      </c>
      <c r="V11" s="4">
        <v>1</v>
      </c>
      <c r="W11" s="4">
        <v>2</v>
      </c>
      <c r="X11" s="7" t="s">
        <v>34</v>
      </c>
      <c r="Y11" s="5"/>
      <c r="AB11" s="6">
        <f t="shared" si="0"/>
        <v>38</v>
      </c>
    </row>
    <row r="12" spans="1:28" ht="16.5" customHeight="1">
      <c r="A12" s="4">
        <v>23313</v>
      </c>
      <c r="B12" s="4">
        <v>1</v>
      </c>
      <c r="C12" s="4">
        <v>1995</v>
      </c>
      <c r="D12" s="4">
        <v>1</v>
      </c>
      <c r="E12" s="4">
        <v>2</v>
      </c>
      <c r="F12" s="4">
        <v>2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3</v>
      </c>
      <c r="Q12" s="4">
        <v>4</v>
      </c>
      <c r="R12" s="4">
        <v>1</v>
      </c>
      <c r="S12" s="4">
        <v>2</v>
      </c>
      <c r="T12" s="4">
        <v>3</v>
      </c>
      <c r="U12" s="4">
        <v>1</v>
      </c>
      <c r="V12" s="4">
        <v>2</v>
      </c>
      <c r="W12" s="4">
        <v>2</v>
      </c>
      <c r="X12" s="7" t="s">
        <v>30</v>
      </c>
      <c r="Y12" s="5"/>
      <c r="AB12" s="6">
        <f t="shared" si="0"/>
        <v>32</v>
      </c>
    </row>
    <row r="13" spans="1:28" ht="16.5" customHeight="1">
      <c r="A13" s="4">
        <v>19333</v>
      </c>
      <c r="B13" s="4">
        <v>1</v>
      </c>
      <c r="C13" s="4">
        <v>1996</v>
      </c>
      <c r="D13" s="4">
        <v>2</v>
      </c>
      <c r="E13" s="4">
        <v>2</v>
      </c>
      <c r="F13" s="4">
        <v>3</v>
      </c>
      <c r="G13" s="4">
        <v>2</v>
      </c>
      <c r="H13" s="4">
        <v>2</v>
      </c>
      <c r="I13" s="4">
        <v>3</v>
      </c>
      <c r="J13" s="4">
        <v>3</v>
      </c>
      <c r="K13" s="4">
        <v>1</v>
      </c>
      <c r="L13" s="4">
        <v>1</v>
      </c>
      <c r="M13" s="4">
        <v>2</v>
      </c>
      <c r="N13" s="4">
        <v>3</v>
      </c>
      <c r="O13" s="4">
        <v>2</v>
      </c>
      <c r="P13" s="4">
        <v>3</v>
      </c>
      <c r="Q13" s="4">
        <v>3</v>
      </c>
      <c r="R13" s="4">
        <v>2</v>
      </c>
      <c r="S13" s="4">
        <v>2</v>
      </c>
      <c r="T13" s="4">
        <v>2</v>
      </c>
      <c r="U13" s="4">
        <v>2</v>
      </c>
      <c r="V13" s="4">
        <v>2</v>
      </c>
      <c r="W13" s="4">
        <v>3</v>
      </c>
      <c r="X13" s="7" t="s">
        <v>35</v>
      </c>
      <c r="Y13" s="5"/>
      <c r="AB13" s="6">
        <f t="shared" si="0"/>
        <v>45</v>
      </c>
    </row>
    <row r="14" spans="1:28" ht="16.5" customHeight="1">
      <c r="A14" s="4">
        <v>19753</v>
      </c>
      <c r="B14" s="4">
        <v>1</v>
      </c>
      <c r="C14" s="4">
        <v>1996</v>
      </c>
      <c r="D14" s="4">
        <v>1</v>
      </c>
      <c r="E14" s="4">
        <v>1</v>
      </c>
      <c r="F14" s="4">
        <v>1</v>
      </c>
      <c r="G14" s="4">
        <v>2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3</v>
      </c>
      <c r="Q14" s="4">
        <v>2</v>
      </c>
      <c r="R14" s="4">
        <v>1</v>
      </c>
      <c r="S14" s="4">
        <v>2</v>
      </c>
      <c r="T14" s="4">
        <v>4</v>
      </c>
      <c r="U14" s="4">
        <v>2</v>
      </c>
      <c r="V14" s="4">
        <v>3</v>
      </c>
      <c r="W14" s="4">
        <v>2</v>
      </c>
      <c r="X14" s="7" t="s">
        <v>30</v>
      </c>
      <c r="Y14" s="5"/>
      <c r="AB14" s="6">
        <f t="shared" si="0"/>
        <v>32</v>
      </c>
    </row>
    <row r="15" spans="1:28" ht="16.5" customHeight="1">
      <c r="A15" s="4">
        <v>21260</v>
      </c>
      <c r="B15" s="4">
        <v>0</v>
      </c>
      <c r="C15" s="4">
        <v>1996</v>
      </c>
      <c r="D15" s="4">
        <v>1</v>
      </c>
      <c r="E15" s="4">
        <v>2</v>
      </c>
      <c r="F15" s="4">
        <v>2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2</v>
      </c>
      <c r="R15" s="4">
        <v>4</v>
      </c>
      <c r="S15" s="4">
        <v>3</v>
      </c>
      <c r="T15" s="4">
        <v>3</v>
      </c>
      <c r="U15" s="4">
        <v>1</v>
      </c>
      <c r="V15" s="4">
        <v>1</v>
      </c>
      <c r="W15" s="4">
        <v>3</v>
      </c>
      <c r="X15" s="7" t="s">
        <v>36</v>
      </c>
      <c r="Y15" s="5"/>
      <c r="AB15" s="6">
        <f t="shared" si="0"/>
        <v>32</v>
      </c>
    </row>
    <row r="16" spans="1:28" ht="16.5" customHeight="1">
      <c r="A16" s="4">
        <v>21301</v>
      </c>
      <c r="B16" s="4">
        <v>0</v>
      </c>
      <c r="C16" s="4">
        <v>1996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2</v>
      </c>
      <c r="J16" s="4">
        <v>3</v>
      </c>
      <c r="K16" s="4">
        <v>2</v>
      </c>
      <c r="L16" s="4">
        <v>2</v>
      </c>
      <c r="M16" s="4">
        <v>2</v>
      </c>
      <c r="N16" s="4">
        <v>1</v>
      </c>
      <c r="O16" s="4">
        <v>2</v>
      </c>
      <c r="P16" s="4">
        <v>3</v>
      </c>
      <c r="Q16" s="4">
        <v>3</v>
      </c>
      <c r="R16" s="4">
        <v>4</v>
      </c>
      <c r="S16" s="4">
        <v>3</v>
      </c>
      <c r="T16" s="4">
        <v>3</v>
      </c>
      <c r="U16" s="4">
        <v>1</v>
      </c>
      <c r="V16" s="4">
        <v>2</v>
      </c>
      <c r="W16" s="4">
        <v>4</v>
      </c>
      <c r="X16" s="7" t="s">
        <v>37</v>
      </c>
      <c r="Y16" s="5">
        <v>1</v>
      </c>
      <c r="AB16" s="6">
        <f t="shared" si="0"/>
        <v>43</v>
      </c>
    </row>
    <row r="17" spans="1:28" ht="16.5" customHeight="1">
      <c r="A17" s="4">
        <v>21475</v>
      </c>
      <c r="B17" s="4">
        <v>0</v>
      </c>
      <c r="C17" s="4">
        <v>1996</v>
      </c>
      <c r="D17" s="4">
        <v>2</v>
      </c>
      <c r="E17" s="4">
        <v>2</v>
      </c>
      <c r="F17" s="4">
        <v>2</v>
      </c>
      <c r="G17" s="4">
        <v>2</v>
      </c>
      <c r="H17" s="4">
        <v>1</v>
      </c>
      <c r="I17" s="4">
        <v>1</v>
      </c>
      <c r="J17" s="4">
        <v>3</v>
      </c>
      <c r="K17" s="4">
        <v>2</v>
      </c>
      <c r="L17" s="4">
        <v>1</v>
      </c>
      <c r="M17" s="4">
        <v>2</v>
      </c>
      <c r="N17" s="4">
        <v>1</v>
      </c>
      <c r="O17" s="4">
        <v>1</v>
      </c>
      <c r="P17" s="4">
        <v>1</v>
      </c>
      <c r="Q17" s="4">
        <v>2</v>
      </c>
      <c r="R17" s="4">
        <v>2</v>
      </c>
      <c r="S17" s="4">
        <v>3</v>
      </c>
      <c r="T17" s="4">
        <v>4</v>
      </c>
      <c r="U17" s="4">
        <v>2</v>
      </c>
      <c r="V17" s="4">
        <v>1</v>
      </c>
      <c r="W17" s="4">
        <v>2</v>
      </c>
      <c r="X17" s="7" t="s">
        <v>38</v>
      </c>
      <c r="Y17" s="5"/>
      <c r="AB17" s="6">
        <f t="shared" si="0"/>
        <v>37</v>
      </c>
    </row>
    <row r="18" spans="1:28" ht="16.5" customHeight="1">
      <c r="A18" s="4">
        <v>21839</v>
      </c>
      <c r="B18" s="4">
        <v>1</v>
      </c>
      <c r="C18" s="4">
        <v>1996</v>
      </c>
      <c r="D18" s="4">
        <v>2</v>
      </c>
      <c r="E18" s="4">
        <v>4</v>
      </c>
      <c r="F18" s="4">
        <v>1</v>
      </c>
      <c r="G18" s="4">
        <v>1</v>
      </c>
      <c r="H18" s="4">
        <v>1</v>
      </c>
      <c r="I18" s="4">
        <v>2</v>
      </c>
      <c r="J18" s="4">
        <v>3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3</v>
      </c>
      <c r="Q18" s="4">
        <v>3</v>
      </c>
      <c r="R18" s="4">
        <v>2</v>
      </c>
      <c r="S18" s="4">
        <v>2</v>
      </c>
      <c r="T18" s="4">
        <v>3</v>
      </c>
      <c r="U18" s="4">
        <v>1</v>
      </c>
      <c r="V18" s="4">
        <v>1</v>
      </c>
      <c r="W18" s="4">
        <v>4</v>
      </c>
      <c r="X18" s="7" t="s">
        <v>30</v>
      </c>
      <c r="Y18" s="5"/>
      <c r="AB18" s="6">
        <f t="shared" si="0"/>
        <v>38</v>
      </c>
    </row>
    <row r="19" spans="1:28" ht="16.5" customHeight="1">
      <c r="A19" s="4">
        <v>22614</v>
      </c>
      <c r="B19" s="4">
        <v>0</v>
      </c>
      <c r="C19" s="4">
        <v>1996</v>
      </c>
      <c r="D19" s="4">
        <v>2</v>
      </c>
      <c r="E19" s="4">
        <v>1</v>
      </c>
      <c r="F19" s="4">
        <v>1</v>
      </c>
      <c r="G19" s="4">
        <v>1</v>
      </c>
      <c r="H19" s="4">
        <v>1</v>
      </c>
      <c r="I19" s="4">
        <v>4</v>
      </c>
      <c r="J19" s="4">
        <v>3</v>
      </c>
      <c r="K19" s="4">
        <v>2</v>
      </c>
      <c r="L19" s="4">
        <v>2</v>
      </c>
      <c r="M19" s="4">
        <v>1</v>
      </c>
      <c r="N19" s="4">
        <v>2</v>
      </c>
      <c r="O19" s="4">
        <v>3</v>
      </c>
      <c r="P19" s="4">
        <v>3</v>
      </c>
      <c r="Q19" s="4">
        <v>3</v>
      </c>
      <c r="R19" s="4">
        <v>3</v>
      </c>
      <c r="S19" s="4">
        <v>3</v>
      </c>
      <c r="T19" s="4">
        <v>4</v>
      </c>
      <c r="U19" s="4">
        <v>1</v>
      </c>
      <c r="V19" s="4">
        <v>1</v>
      </c>
      <c r="W19" s="4">
        <v>1</v>
      </c>
      <c r="X19" s="7" t="s">
        <v>39</v>
      </c>
      <c r="Y19" s="5">
        <v>2</v>
      </c>
      <c r="AB19" s="6">
        <f t="shared" si="0"/>
        <v>42</v>
      </c>
    </row>
    <row r="20" spans="1:28" ht="16.5" customHeight="1">
      <c r="A20" s="4">
        <v>22631</v>
      </c>
      <c r="B20" s="4">
        <v>0</v>
      </c>
      <c r="C20" s="4">
        <v>1996</v>
      </c>
      <c r="D20" s="4">
        <v>2</v>
      </c>
      <c r="E20" s="4">
        <v>1</v>
      </c>
      <c r="F20" s="4">
        <v>2</v>
      </c>
      <c r="G20" s="4">
        <v>1</v>
      </c>
      <c r="H20" s="4">
        <v>1</v>
      </c>
      <c r="I20" s="4">
        <v>2</v>
      </c>
      <c r="J20" s="4">
        <v>1</v>
      </c>
      <c r="K20" s="4">
        <v>2</v>
      </c>
      <c r="L20" s="4">
        <v>1</v>
      </c>
      <c r="M20" s="4">
        <v>3</v>
      </c>
      <c r="N20" s="4">
        <v>1</v>
      </c>
      <c r="O20" s="4">
        <v>1</v>
      </c>
      <c r="P20" s="4">
        <v>2</v>
      </c>
      <c r="Q20" s="4">
        <v>4</v>
      </c>
      <c r="R20" s="4">
        <v>2</v>
      </c>
      <c r="S20" s="4">
        <v>3</v>
      </c>
      <c r="T20" s="4">
        <v>3</v>
      </c>
      <c r="U20" s="4">
        <v>1</v>
      </c>
      <c r="V20" s="4">
        <v>1</v>
      </c>
      <c r="W20" s="4">
        <v>3</v>
      </c>
      <c r="X20" s="7" t="s">
        <v>40</v>
      </c>
      <c r="Y20" s="5">
        <v>3</v>
      </c>
      <c r="AB20" s="6">
        <f t="shared" si="0"/>
        <v>37</v>
      </c>
    </row>
    <row r="21" spans="1:28" ht="16.5" customHeight="1">
      <c r="A21" s="4">
        <v>22643</v>
      </c>
      <c r="B21" s="4">
        <v>0</v>
      </c>
      <c r="C21" s="4">
        <v>1996</v>
      </c>
      <c r="D21" s="4">
        <v>1</v>
      </c>
      <c r="E21" s="4">
        <v>2</v>
      </c>
      <c r="F21" s="4">
        <v>1</v>
      </c>
      <c r="G21" s="4">
        <v>2</v>
      </c>
      <c r="H21" s="4">
        <v>1</v>
      </c>
      <c r="I21" s="4">
        <v>3</v>
      </c>
      <c r="J21" s="4">
        <v>3</v>
      </c>
      <c r="K21" s="4">
        <v>2</v>
      </c>
      <c r="L21" s="4">
        <v>1</v>
      </c>
      <c r="M21" s="4">
        <v>1</v>
      </c>
      <c r="N21" s="4">
        <v>1</v>
      </c>
      <c r="O21" s="4">
        <v>1</v>
      </c>
      <c r="P21" s="4">
        <v>4</v>
      </c>
      <c r="Q21" s="4">
        <v>3</v>
      </c>
      <c r="R21" s="4">
        <v>2</v>
      </c>
      <c r="S21" s="4">
        <v>2</v>
      </c>
      <c r="T21" s="4">
        <v>3</v>
      </c>
      <c r="U21" s="4">
        <v>1</v>
      </c>
      <c r="V21" s="4">
        <v>2</v>
      </c>
      <c r="W21" s="4">
        <v>2</v>
      </c>
      <c r="X21" s="7" t="s">
        <v>41</v>
      </c>
      <c r="Y21" s="5">
        <v>0</v>
      </c>
      <c r="AB21" s="6">
        <f t="shared" si="0"/>
        <v>38</v>
      </c>
    </row>
    <row r="22" spans="1:28" ht="16.5" customHeight="1">
      <c r="A22" s="4">
        <v>22919</v>
      </c>
      <c r="B22" s="4">
        <v>0</v>
      </c>
      <c r="C22" s="4">
        <v>1996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3</v>
      </c>
      <c r="J22" s="4">
        <v>1</v>
      </c>
      <c r="K22" s="4">
        <v>2</v>
      </c>
      <c r="L22" s="4">
        <v>4</v>
      </c>
      <c r="M22" s="4">
        <v>1</v>
      </c>
      <c r="N22" s="4">
        <v>1</v>
      </c>
      <c r="O22" s="4">
        <v>1</v>
      </c>
      <c r="P22" s="4">
        <v>2</v>
      </c>
      <c r="Q22" s="4">
        <v>3</v>
      </c>
      <c r="R22" s="4">
        <v>1</v>
      </c>
      <c r="S22" s="4">
        <v>2</v>
      </c>
      <c r="T22" s="4">
        <v>3</v>
      </c>
      <c r="U22" s="4">
        <v>1</v>
      </c>
      <c r="V22" s="4">
        <v>1</v>
      </c>
      <c r="W22" s="4">
        <v>3</v>
      </c>
      <c r="X22" s="7" t="s">
        <v>42</v>
      </c>
      <c r="Y22" s="5"/>
      <c r="AB22" s="6">
        <f t="shared" si="0"/>
        <v>34</v>
      </c>
    </row>
    <row r="23" spans="1:28" ht="16.5" customHeight="1">
      <c r="A23" s="4">
        <v>23140</v>
      </c>
      <c r="B23" s="4">
        <v>0</v>
      </c>
      <c r="C23" s="4">
        <v>1996</v>
      </c>
      <c r="D23" s="4">
        <v>2</v>
      </c>
      <c r="E23" s="4">
        <v>1</v>
      </c>
      <c r="F23" s="4">
        <v>1</v>
      </c>
      <c r="G23" s="4">
        <v>2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2</v>
      </c>
      <c r="R23" s="4">
        <v>2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7" t="s">
        <v>30</v>
      </c>
      <c r="Y23" s="5"/>
      <c r="AB23" s="6">
        <f t="shared" si="0"/>
        <v>25</v>
      </c>
    </row>
    <row r="24" spans="1:28" ht="16.5" customHeight="1">
      <c r="A24" s="4">
        <v>23143</v>
      </c>
      <c r="B24" s="4">
        <v>0</v>
      </c>
      <c r="C24" s="4">
        <v>1996</v>
      </c>
      <c r="D24" s="4">
        <v>1</v>
      </c>
      <c r="E24" s="4">
        <v>1</v>
      </c>
      <c r="F24" s="4">
        <v>2</v>
      </c>
      <c r="G24" s="4">
        <v>1</v>
      </c>
      <c r="H24" s="4">
        <v>1</v>
      </c>
      <c r="I24" s="4">
        <v>3</v>
      </c>
      <c r="J24" s="4">
        <v>2</v>
      </c>
      <c r="K24" s="4">
        <v>3</v>
      </c>
      <c r="L24" s="4">
        <v>1</v>
      </c>
      <c r="M24" s="4">
        <v>1</v>
      </c>
      <c r="N24" s="4">
        <v>1</v>
      </c>
      <c r="O24" s="4">
        <v>1</v>
      </c>
      <c r="P24" s="4">
        <v>3</v>
      </c>
      <c r="Q24" s="4">
        <v>4</v>
      </c>
      <c r="R24" s="4">
        <v>3</v>
      </c>
      <c r="S24" s="4">
        <v>3</v>
      </c>
      <c r="T24" s="4">
        <v>3</v>
      </c>
      <c r="U24" s="4">
        <v>1</v>
      </c>
      <c r="V24" s="4">
        <v>1</v>
      </c>
      <c r="W24" s="4">
        <v>1</v>
      </c>
      <c r="X24" s="7" t="s">
        <v>30</v>
      </c>
      <c r="Y24" s="5"/>
      <c r="AB24" s="6">
        <f t="shared" si="0"/>
        <v>37</v>
      </c>
    </row>
    <row r="25" spans="1:28" ht="16.5" customHeight="1">
      <c r="A25" s="4">
        <v>23312</v>
      </c>
      <c r="B25" s="4">
        <v>0</v>
      </c>
      <c r="C25" s="4">
        <v>1996</v>
      </c>
      <c r="D25" s="4">
        <v>1</v>
      </c>
      <c r="E25" s="4">
        <v>2</v>
      </c>
      <c r="F25" s="4">
        <v>1</v>
      </c>
      <c r="G25" s="4">
        <v>1</v>
      </c>
      <c r="H25" s="4">
        <v>1</v>
      </c>
      <c r="I25" s="4">
        <v>3</v>
      </c>
      <c r="J25" s="4">
        <v>4</v>
      </c>
      <c r="K25" s="4">
        <v>3</v>
      </c>
      <c r="L25" s="4">
        <v>1</v>
      </c>
      <c r="M25" s="4">
        <v>1</v>
      </c>
      <c r="N25" s="4">
        <v>1</v>
      </c>
      <c r="O25" s="4">
        <v>3</v>
      </c>
      <c r="P25" s="4">
        <v>3</v>
      </c>
      <c r="Q25" s="4">
        <v>3</v>
      </c>
      <c r="R25" s="4">
        <v>3</v>
      </c>
      <c r="S25" s="4">
        <v>2</v>
      </c>
      <c r="T25" s="4">
        <v>4</v>
      </c>
      <c r="U25" s="4">
        <v>2</v>
      </c>
      <c r="V25" s="4">
        <v>2</v>
      </c>
      <c r="W25" s="4">
        <v>3</v>
      </c>
      <c r="X25" s="7" t="s">
        <v>30</v>
      </c>
      <c r="Y25" s="5"/>
      <c r="AB25" s="6">
        <f t="shared" si="0"/>
        <v>44</v>
      </c>
    </row>
    <row r="26" spans="1:28" ht="16.5" customHeight="1">
      <c r="A26" s="4">
        <v>23316</v>
      </c>
      <c r="B26" s="4">
        <v>0</v>
      </c>
      <c r="C26" s="4">
        <v>1996</v>
      </c>
      <c r="D26" s="4">
        <v>4</v>
      </c>
      <c r="E26" s="4">
        <v>3</v>
      </c>
      <c r="F26" s="4">
        <v>3</v>
      </c>
      <c r="G26" s="4">
        <v>2</v>
      </c>
      <c r="H26" s="4">
        <v>3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4">
        <v>2</v>
      </c>
      <c r="O26" s="4">
        <v>2</v>
      </c>
      <c r="P26" s="4">
        <v>3</v>
      </c>
      <c r="Q26" s="4">
        <v>4</v>
      </c>
      <c r="R26" s="4">
        <v>4</v>
      </c>
      <c r="S26" s="4">
        <v>4</v>
      </c>
      <c r="T26" s="4">
        <v>4</v>
      </c>
      <c r="U26" s="4">
        <v>3</v>
      </c>
      <c r="V26" s="4">
        <v>4</v>
      </c>
      <c r="W26" s="4">
        <v>4</v>
      </c>
      <c r="X26" s="7" t="s">
        <v>43</v>
      </c>
      <c r="Y26" s="5">
        <v>1</v>
      </c>
      <c r="AB26" s="6">
        <f t="shared" si="0"/>
        <v>69</v>
      </c>
    </row>
    <row r="27" spans="1:28" ht="16.5" customHeight="1">
      <c r="A27" s="4">
        <v>23333</v>
      </c>
      <c r="B27" s="4">
        <v>0</v>
      </c>
      <c r="C27" s="4">
        <v>1996</v>
      </c>
      <c r="D27" s="4">
        <v>3</v>
      </c>
      <c r="E27" s="4">
        <v>2</v>
      </c>
      <c r="F27" s="4">
        <v>1</v>
      </c>
      <c r="G27" s="4">
        <v>1</v>
      </c>
      <c r="H27" s="4">
        <v>1</v>
      </c>
      <c r="I27" s="4">
        <v>3</v>
      </c>
      <c r="J27" s="4">
        <v>2</v>
      </c>
      <c r="K27" s="4">
        <v>1</v>
      </c>
      <c r="L27" s="4">
        <v>1</v>
      </c>
      <c r="M27" s="4">
        <v>2</v>
      </c>
      <c r="N27" s="4">
        <v>1</v>
      </c>
      <c r="O27" s="4">
        <v>1</v>
      </c>
      <c r="P27" s="4">
        <v>3</v>
      </c>
      <c r="Q27" s="4">
        <v>3</v>
      </c>
      <c r="R27" s="4">
        <v>3</v>
      </c>
      <c r="S27" s="4">
        <v>2</v>
      </c>
      <c r="T27" s="4">
        <v>3</v>
      </c>
      <c r="U27" s="4">
        <v>1</v>
      </c>
      <c r="V27" s="4">
        <v>1</v>
      </c>
      <c r="W27" s="4">
        <v>3</v>
      </c>
      <c r="X27" s="7" t="s">
        <v>30</v>
      </c>
      <c r="Y27" s="5"/>
      <c r="AB27" s="6">
        <f t="shared" si="0"/>
        <v>38</v>
      </c>
    </row>
    <row r="28" spans="1:28" ht="16.5" customHeight="1">
      <c r="A28" s="4">
        <v>23375</v>
      </c>
      <c r="B28" s="4">
        <v>0</v>
      </c>
      <c r="C28" s="4">
        <v>1996</v>
      </c>
      <c r="D28" s="4">
        <v>3</v>
      </c>
      <c r="E28" s="4">
        <v>1</v>
      </c>
      <c r="F28" s="4">
        <v>1</v>
      </c>
      <c r="G28" s="4">
        <v>2</v>
      </c>
      <c r="H28" s="4">
        <v>1</v>
      </c>
      <c r="I28" s="4">
        <v>3</v>
      </c>
      <c r="J28" s="4">
        <v>3</v>
      </c>
      <c r="K28" s="4">
        <v>1</v>
      </c>
      <c r="L28" s="4">
        <v>1</v>
      </c>
      <c r="M28" s="4">
        <v>1</v>
      </c>
      <c r="N28" s="4">
        <v>1</v>
      </c>
      <c r="O28" s="4">
        <v>2</v>
      </c>
      <c r="P28" s="4">
        <v>3</v>
      </c>
      <c r="Q28" s="4">
        <v>3</v>
      </c>
      <c r="R28" s="4">
        <v>2</v>
      </c>
      <c r="S28" s="4">
        <v>3</v>
      </c>
      <c r="T28" s="4">
        <v>3</v>
      </c>
      <c r="U28" s="4">
        <v>1</v>
      </c>
      <c r="V28" s="4">
        <v>1</v>
      </c>
      <c r="W28" s="4">
        <v>1</v>
      </c>
      <c r="X28" s="7" t="s">
        <v>30</v>
      </c>
      <c r="Y28" s="5"/>
      <c r="AB28" s="6">
        <f t="shared" si="0"/>
        <v>37</v>
      </c>
    </row>
    <row r="29" spans="1:28" ht="16.5" customHeight="1">
      <c r="A29" s="4">
        <v>23432</v>
      </c>
      <c r="B29" s="4">
        <v>0</v>
      </c>
      <c r="C29" s="4">
        <v>1996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3</v>
      </c>
      <c r="R29" s="4">
        <v>3</v>
      </c>
      <c r="S29" s="4">
        <v>3</v>
      </c>
      <c r="T29" s="4">
        <v>3</v>
      </c>
      <c r="U29" s="4">
        <v>1</v>
      </c>
      <c r="V29" s="4">
        <v>1</v>
      </c>
      <c r="W29" s="4">
        <v>1</v>
      </c>
      <c r="X29" s="7" t="s">
        <v>30</v>
      </c>
      <c r="Y29" s="5"/>
      <c r="AB29" s="6">
        <f t="shared" si="0"/>
        <v>28</v>
      </c>
    </row>
    <row r="30" spans="1:28" ht="16.5" customHeight="1">
      <c r="A30" s="4">
        <v>23590</v>
      </c>
      <c r="B30" s="4">
        <v>1</v>
      </c>
      <c r="C30" s="4">
        <v>1996</v>
      </c>
      <c r="D30" s="4">
        <v>1</v>
      </c>
      <c r="E30" s="4">
        <v>1</v>
      </c>
      <c r="F30" s="4">
        <v>2</v>
      </c>
      <c r="G30" s="4">
        <v>2</v>
      </c>
      <c r="H30" s="4">
        <v>1</v>
      </c>
      <c r="I30" s="4">
        <v>3</v>
      </c>
      <c r="J30" s="4">
        <v>1</v>
      </c>
      <c r="K30" s="4">
        <v>3</v>
      </c>
      <c r="L30" s="4">
        <v>1</v>
      </c>
      <c r="M30" s="4">
        <v>1</v>
      </c>
      <c r="N30" s="4">
        <v>1</v>
      </c>
      <c r="O30" s="4">
        <v>2</v>
      </c>
      <c r="P30" s="4">
        <v>3</v>
      </c>
      <c r="Q30" s="4">
        <v>3</v>
      </c>
      <c r="R30" s="4">
        <v>2</v>
      </c>
      <c r="S30" s="4">
        <v>3</v>
      </c>
      <c r="T30" s="4">
        <v>4</v>
      </c>
      <c r="U30" s="4">
        <v>1</v>
      </c>
      <c r="V30" s="4">
        <v>1</v>
      </c>
      <c r="W30" s="4">
        <v>3</v>
      </c>
      <c r="X30" s="7" t="s">
        <v>44</v>
      </c>
      <c r="Y30" s="5">
        <v>0</v>
      </c>
      <c r="AB30" s="6">
        <f t="shared" si="0"/>
        <v>39</v>
      </c>
    </row>
    <row r="31" spans="1:28" ht="16.5" customHeight="1">
      <c r="A31" s="4">
        <v>19237</v>
      </c>
      <c r="B31" s="4">
        <v>0</v>
      </c>
      <c r="C31" s="4">
        <v>1997</v>
      </c>
      <c r="D31" s="4">
        <v>2</v>
      </c>
      <c r="E31" s="4">
        <v>2</v>
      </c>
      <c r="F31" s="4">
        <v>1</v>
      </c>
      <c r="G31" s="4">
        <v>3</v>
      </c>
      <c r="H31" s="4">
        <v>1</v>
      </c>
      <c r="I31" s="4">
        <v>4</v>
      </c>
      <c r="J31" s="4">
        <v>4</v>
      </c>
      <c r="K31" s="4">
        <v>2</v>
      </c>
      <c r="L31" s="4">
        <v>1</v>
      </c>
      <c r="M31" s="4">
        <v>1</v>
      </c>
      <c r="N31" s="4">
        <v>1</v>
      </c>
      <c r="O31" s="4">
        <v>1</v>
      </c>
      <c r="P31" s="4">
        <v>3</v>
      </c>
      <c r="Q31" s="4">
        <v>4</v>
      </c>
      <c r="R31" s="4">
        <v>3</v>
      </c>
      <c r="S31" s="4">
        <v>3</v>
      </c>
      <c r="T31" s="4">
        <v>3</v>
      </c>
      <c r="U31" s="4">
        <v>1</v>
      </c>
      <c r="V31" s="4">
        <v>2</v>
      </c>
      <c r="W31" s="4">
        <v>2</v>
      </c>
      <c r="X31" s="7" t="s">
        <v>45</v>
      </c>
      <c r="Y31" s="5">
        <v>1</v>
      </c>
      <c r="AB31" s="6">
        <f t="shared" si="0"/>
        <v>44</v>
      </c>
    </row>
    <row r="32" spans="1:28" ht="16.5" customHeight="1">
      <c r="A32" s="4">
        <v>20055</v>
      </c>
      <c r="B32" s="4">
        <v>0</v>
      </c>
      <c r="C32" s="4">
        <v>1997</v>
      </c>
      <c r="D32" s="4">
        <v>1</v>
      </c>
      <c r="E32" s="4">
        <v>1</v>
      </c>
      <c r="F32" s="4">
        <v>2</v>
      </c>
      <c r="G32" s="4">
        <v>2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2</v>
      </c>
      <c r="Q32" s="4">
        <v>2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2</v>
      </c>
      <c r="X32" s="7" t="s">
        <v>46</v>
      </c>
      <c r="Y32" s="5"/>
      <c r="AB32" s="6">
        <f t="shared" si="0"/>
        <v>26</v>
      </c>
    </row>
    <row r="33" spans="1:28" ht="16.5" customHeight="1">
      <c r="A33" s="4">
        <v>14468</v>
      </c>
      <c r="B33" s="4">
        <v>0</v>
      </c>
      <c r="C33" s="4">
        <v>1997</v>
      </c>
      <c r="D33" s="4">
        <v>1</v>
      </c>
      <c r="E33" s="4">
        <v>3</v>
      </c>
      <c r="F33" s="4">
        <v>3</v>
      </c>
      <c r="G33" s="4">
        <v>1</v>
      </c>
      <c r="H33" s="4">
        <v>1</v>
      </c>
      <c r="I33" s="4">
        <v>4</v>
      </c>
      <c r="J33" s="4">
        <v>2</v>
      </c>
      <c r="K33" s="4">
        <v>2</v>
      </c>
      <c r="L33" s="4">
        <v>1</v>
      </c>
      <c r="M33" s="4">
        <v>1</v>
      </c>
      <c r="N33" s="4">
        <v>1</v>
      </c>
      <c r="O33" s="4">
        <v>1</v>
      </c>
      <c r="P33" s="4">
        <v>2</v>
      </c>
      <c r="Q33" s="4">
        <v>2</v>
      </c>
      <c r="R33" s="4">
        <v>1</v>
      </c>
      <c r="S33" s="4">
        <v>1</v>
      </c>
      <c r="T33" s="4">
        <v>2</v>
      </c>
      <c r="U33" s="4">
        <v>2</v>
      </c>
      <c r="V33" s="4">
        <v>3</v>
      </c>
      <c r="W33" s="4">
        <v>1</v>
      </c>
      <c r="X33" s="7" t="s">
        <v>47</v>
      </c>
      <c r="Y33" s="5">
        <v>0</v>
      </c>
      <c r="AB33" s="6">
        <f t="shared" si="0"/>
        <v>35</v>
      </c>
    </row>
    <row r="34" spans="1:28" ht="16.5" customHeight="1">
      <c r="A34" s="4">
        <v>19556</v>
      </c>
      <c r="B34" s="4">
        <v>0</v>
      </c>
      <c r="C34" s="4">
        <v>1997</v>
      </c>
      <c r="D34" s="4">
        <v>2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3</v>
      </c>
      <c r="Q34" s="4">
        <v>3</v>
      </c>
      <c r="R34" s="4">
        <v>4</v>
      </c>
      <c r="S34" s="4">
        <v>3</v>
      </c>
      <c r="T34" s="4">
        <v>4</v>
      </c>
      <c r="U34" s="4">
        <v>1</v>
      </c>
      <c r="V34" s="4">
        <v>1</v>
      </c>
      <c r="W34" s="4">
        <v>1</v>
      </c>
      <c r="X34" s="7" t="s">
        <v>48</v>
      </c>
      <c r="Y34" s="5">
        <v>3</v>
      </c>
      <c r="AB34" s="6">
        <f t="shared" si="0"/>
        <v>33</v>
      </c>
    </row>
    <row r="35" spans="1:28" ht="16.5" customHeight="1">
      <c r="A35" s="4">
        <v>21510</v>
      </c>
      <c r="B35" s="4">
        <v>0</v>
      </c>
      <c r="C35" s="4">
        <v>1997</v>
      </c>
      <c r="D35" s="4">
        <v>1</v>
      </c>
      <c r="E35" s="4">
        <v>4</v>
      </c>
      <c r="F35" s="4">
        <v>1</v>
      </c>
      <c r="G35" s="4">
        <v>1</v>
      </c>
      <c r="H35" s="4">
        <v>4</v>
      </c>
      <c r="I35" s="4">
        <v>1</v>
      </c>
      <c r="J35" s="4">
        <v>1</v>
      </c>
      <c r="K35" s="4">
        <v>2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4</v>
      </c>
      <c r="T35" s="4">
        <v>4</v>
      </c>
      <c r="U35" s="4">
        <v>2</v>
      </c>
      <c r="V35" s="4">
        <v>2</v>
      </c>
      <c r="W35" s="4">
        <v>1</v>
      </c>
      <c r="X35" s="7" t="s">
        <v>30</v>
      </c>
      <c r="Y35" s="5"/>
      <c r="AB35" s="6">
        <f t="shared" si="0"/>
        <v>35</v>
      </c>
    </row>
    <row r="36" spans="1:28" ht="16.5" customHeight="1">
      <c r="A36" s="4">
        <v>21493</v>
      </c>
      <c r="B36" s="4">
        <v>1</v>
      </c>
      <c r="C36" s="4">
        <v>1997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3</v>
      </c>
      <c r="U36" s="4">
        <v>1</v>
      </c>
      <c r="V36" s="4">
        <v>1</v>
      </c>
      <c r="W36" s="4">
        <v>1</v>
      </c>
      <c r="X36" s="7" t="s">
        <v>49</v>
      </c>
      <c r="Y36" s="5">
        <v>1</v>
      </c>
      <c r="AB36" s="6">
        <f t="shared" si="0"/>
        <v>22</v>
      </c>
    </row>
    <row r="37" spans="1:28" ht="16.5" customHeight="1">
      <c r="A37" s="4">
        <v>22394</v>
      </c>
      <c r="B37" s="4">
        <v>0</v>
      </c>
      <c r="C37" s="4">
        <v>1997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2</v>
      </c>
      <c r="J37" s="4">
        <v>2</v>
      </c>
      <c r="K37" s="4">
        <v>2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2</v>
      </c>
      <c r="R37" s="4">
        <v>3</v>
      </c>
      <c r="S37" s="4">
        <v>3</v>
      </c>
      <c r="T37" s="4">
        <v>3</v>
      </c>
      <c r="U37" s="4">
        <v>1</v>
      </c>
      <c r="V37" s="4">
        <v>1</v>
      </c>
      <c r="W37" s="4">
        <v>1</v>
      </c>
      <c r="X37" s="7" t="s">
        <v>50</v>
      </c>
      <c r="Y37" s="5"/>
      <c r="AB37" s="6">
        <f t="shared" si="0"/>
        <v>30</v>
      </c>
    </row>
    <row r="38" spans="1:28" ht="16.5" customHeight="1">
      <c r="A38" s="4">
        <v>19498</v>
      </c>
      <c r="B38" s="4">
        <v>0</v>
      </c>
      <c r="C38" s="4">
        <v>1997</v>
      </c>
      <c r="D38" s="4">
        <v>1</v>
      </c>
      <c r="E38" s="4">
        <v>1</v>
      </c>
      <c r="F38" s="4">
        <v>2</v>
      </c>
      <c r="G38" s="4">
        <v>2</v>
      </c>
      <c r="H38" s="4">
        <v>1</v>
      </c>
      <c r="I38" s="4">
        <v>4</v>
      </c>
      <c r="J38" s="4">
        <v>4</v>
      </c>
      <c r="K38" s="4">
        <v>2</v>
      </c>
      <c r="L38" s="4">
        <v>1</v>
      </c>
      <c r="M38" s="4">
        <v>1</v>
      </c>
      <c r="N38" s="4">
        <v>1</v>
      </c>
      <c r="O38" s="4">
        <v>2</v>
      </c>
      <c r="P38" s="4">
        <v>3</v>
      </c>
      <c r="Q38" s="4">
        <v>4</v>
      </c>
      <c r="R38" s="4">
        <v>3</v>
      </c>
      <c r="S38" s="4">
        <v>3</v>
      </c>
      <c r="T38" s="4">
        <v>4</v>
      </c>
      <c r="U38" s="4">
        <v>1</v>
      </c>
      <c r="V38" s="4">
        <v>1</v>
      </c>
      <c r="W38" s="4">
        <v>2</v>
      </c>
      <c r="X38" s="7" t="s">
        <v>51</v>
      </c>
      <c r="Y38" s="5">
        <v>1</v>
      </c>
      <c r="AB38" s="6">
        <f t="shared" si="0"/>
        <v>43</v>
      </c>
    </row>
    <row r="39" spans="1:28" ht="16.5" customHeight="1">
      <c r="A39" s="4">
        <v>22620</v>
      </c>
      <c r="B39" s="4">
        <v>1</v>
      </c>
      <c r="C39" s="4">
        <v>1997</v>
      </c>
      <c r="D39" s="4">
        <v>2</v>
      </c>
      <c r="E39" s="4">
        <v>3</v>
      </c>
      <c r="F39" s="4">
        <v>2</v>
      </c>
      <c r="G39" s="4">
        <v>1</v>
      </c>
      <c r="H39" s="4">
        <v>1</v>
      </c>
      <c r="I39" s="4">
        <v>2</v>
      </c>
      <c r="J39" s="4">
        <v>3</v>
      </c>
      <c r="K39" s="4">
        <v>1</v>
      </c>
      <c r="L39" s="4">
        <v>1</v>
      </c>
      <c r="M39" s="4">
        <v>1</v>
      </c>
      <c r="N39" s="4">
        <v>3</v>
      </c>
      <c r="O39" s="4">
        <v>1</v>
      </c>
      <c r="P39" s="4">
        <v>1</v>
      </c>
      <c r="Q39" s="4">
        <v>1</v>
      </c>
      <c r="R39" s="4">
        <v>3</v>
      </c>
      <c r="S39" s="4">
        <v>1</v>
      </c>
      <c r="T39" s="4">
        <v>3</v>
      </c>
      <c r="U39" s="4">
        <v>1</v>
      </c>
      <c r="V39" s="4">
        <v>1</v>
      </c>
      <c r="W39" s="4">
        <v>3</v>
      </c>
      <c r="X39" s="7" t="s">
        <v>30</v>
      </c>
      <c r="Y39" s="5"/>
      <c r="AB39" s="6">
        <f t="shared" si="0"/>
        <v>35</v>
      </c>
    </row>
    <row r="40" spans="1:28" ht="16.5" customHeight="1">
      <c r="A40" s="4">
        <v>22923</v>
      </c>
      <c r="B40" s="4">
        <v>0</v>
      </c>
      <c r="C40" s="4">
        <v>1997</v>
      </c>
      <c r="D40" s="4">
        <v>1</v>
      </c>
      <c r="E40" s="4">
        <v>1</v>
      </c>
      <c r="F40" s="4">
        <v>2</v>
      </c>
      <c r="G40" s="4">
        <v>1</v>
      </c>
      <c r="H40" s="4">
        <v>1</v>
      </c>
      <c r="I40" s="4">
        <v>2</v>
      </c>
      <c r="J40" s="4">
        <v>2</v>
      </c>
      <c r="K40" s="4">
        <v>2</v>
      </c>
      <c r="L40" s="4">
        <v>1</v>
      </c>
      <c r="M40" s="4">
        <v>1</v>
      </c>
      <c r="N40" s="4">
        <v>1</v>
      </c>
      <c r="O40" s="4">
        <v>1</v>
      </c>
      <c r="P40" s="4">
        <v>2</v>
      </c>
      <c r="Q40" s="4">
        <v>3</v>
      </c>
      <c r="R40" s="4">
        <v>3</v>
      </c>
      <c r="S40" s="4">
        <v>2</v>
      </c>
      <c r="T40" s="4">
        <v>3</v>
      </c>
      <c r="U40" s="4">
        <v>1</v>
      </c>
      <c r="V40" s="4">
        <v>1</v>
      </c>
      <c r="W40" s="4">
        <v>3</v>
      </c>
      <c r="X40" s="7" t="s">
        <v>52</v>
      </c>
      <c r="Y40" s="5">
        <v>2</v>
      </c>
      <c r="AB40" s="6">
        <f t="shared" si="0"/>
        <v>34</v>
      </c>
    </row>
    <row r="41" spans="1:28" ht="16.5" customHeight="1">
      <c r="A41" s="4">
        <v>23144</v>
      </c>
      <c r="B41" s="4">
        <v>0</v>
      </c>
      <c r="C41" s="4">
        <v>1997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2</v>
      </c>
      <c r="K41" s="4">
        <v>2</v>
      </c>
      <c r="L41" s="4">
        <v>1</v>
      </c>
      <c r="M41" s="4">
        <v>1</v>
      </c>
      <c r="N41" s="4">
        <v>1</v>
      </c>
      <c r="O41" s="4">
        <v>1</v>
      </c>
      <c r="P41" s="4">
        <v>3</v>
      </c>
      <c r="Q41" s="4">
        <v>1</v>
      </c>
      <c r="R41" s="4">
        <v>2</v>
      </c>
      <c r="S41" s="4">
        <v>1</v>
      </c>
      <c r="T41" s="4">
        <v>4</v>
      </c>
      <c r="U41" s="4">
        <v>1</v>
      </c>
      <c r="V41" s="4">
        <v>1</v>
      </c>
      <c r="W41" s="4">
        <v>4</v>
      </c>
      <c r="X41" s="7" t="s">
        <v>53</v>
      </c>
      <c r="Y41" s="5"/>
      <c r="AB41" s="6">
        <f t="shared" si="0"/>
        <v>31</v>
      </c>
    </row>
    <row r="42" spans="1:28" ht="16.5" customHeight="1">
      <c r="A42" s="4">
        <v>23319</v>
      </c>
      <c r="B42" s="4">
        <v>0</v>
      </c>
      <c r="C42" s="4">
        <v>1997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3</v>
      </c>
      <c r="Q42" s="4">
        <v>1</v>
      </c>
      <c r="R42" s="4">
        <v>1</v>
      </c>
      <c r="S42" s="4">
        <v>1</v>
      </c>
      <c r="T42" s="4">
        <v>4</v>
      </c>
      <c r="U42" s="4">
        <v>1</v>
      </c>
      <c r="V42" s="4">
        <v>1</v>
      </c>
      <c r="W42" s="4">
        <v>1</v>
      </c>
      <c r="X42" s="7" t="s">
        <v>34</v>
      </c>
      <c r="Y42" s="5"/>
      <c r="AB42" s="6">
        <f t="shared" si="0"/>
        <v>25</v>
      </c>
    </row>
    <row r="43" spans="1:28" ht="16.5" customHeight="1">
      <c r="A43" s="4">
        <v>23331</v>
      </c>
      <c r="B43" s="4">
        <v>0</v>
      </c>
      <c r="C43" s="4">
        <v>1997</v>
      </c>
      <c r="D43" s="4">
        <v>2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2</v>
      </c>
      <c r="L43" s="4">
        <v>1</v>
      </c>
      <c r="M43" s="4">
        <v>1</v>
      </c>
      <c r="N43" s="4">
        <v>1</v>
      </c>
      <c r="O43" s="4">
        <v>1</v>
      </c>
      <c r="P43" s="4">
        <v>2</v>
      </c>
      <c r="Q43" s="4">
        <v>2</v>
      </c>
      <c r="R43" s="4">
        <v>2</v>
      </c>
      <c r="S43" s="4">
        <v>3</v>
      </c>
      <c r="T43" s="4">
        <v>3</v>
      </c>
      <c r="U43" s="4">
        <v>1</v>
      </c>
      <c r="V43" s="4">
        <v>2</v>
      </c>
      <c r="W43" s="4">
        <v>1</v>
      </c>
      <c r="X43" s="7" t="s">
        <v>54</v>
      </c>
      <c r="Y43" s="5">
        <v>1</v>
      </c>
      <c r="AB43" s="6">
        <f t="shared" si="0"/>
        <v>30</v>
      </c>
    </row>
    <row r="44" spans="1:28" ht="16.5" customHeight="1">
      <c r="A44" s="4">
        <v>23364</v>
      </c>
      <c r="B44" s="4">
        <v>0</v>
      </c>
      <c r="C44" s="4">
        <v>1997</v>
      </c>
      <c r="D44" s="4">
        <v>2</v>
      </c>
      <c r="E44" s="4">
        <v>2</v>
      </c>
      <c r="F44" s="4">
        <v>3</v>
      </c>
      <c r="G44" s="4">
        <v>1</v>
      </c>
      <c r="H44" s="4">
        <v>1</v>
      </c>
      <c r="I44" s="4">
        <v>3</v>
      </c>
      <c r="J44" s="4">
        <v>2</v>
      </c>
      <c r="K44" s="4">
        <v>4</v>
      </c>
      <c r="L44" s="4">
        <v>1</v>
      </c>
      <c r="M44" s="4">
        <v>1</v>
      </c>
      <c r="N44" s="4">
        <v>1</v>
      </c>
      <c r="O44" s="4">
        <v>1</v>
      </c>
      <c r="P44" s="4">
        <v>3</v>
      </c>
      <c r="Q44" s="4">
        <v>3</v>
      </c>
      <c r="R44" s="4">
        <v>3</v>
      </c>
      <c r="S44" s="4">
        <v>3</v>
      </c>
      <c r="T44" s="4">
        <v>3</v>
      </c>
      <c r="U44" s="4">
        <v>3</v>
      </c>
      <c r="V44" s="4">
        <v>4</v>
      </c>
      <c r="W44" s="4">
        <v>2</v>
      </c>
      <c r="X44" s="7" t="s">
        <v>55</v>
      </c>
      <c r="Y44" s="5"/>
      <c r="AB44" s="6">
        <f t="shared" si="0"/>
        <v>46</v>
      </c>
    </row>
    <row r="45" spans="1:28" ht="16.5" customHeight="1">
      <c r="A45" s="4">
        <v>20814</v>
      </c>
      <c r="B45" s="4">
        <v>0</v>
      </c>
      <c r="C45" s="4">
        <v>1997</v>
      </c>
      <c r="D45" s="4">
        <v>2</v>
      </c>
      <c r="E45" s="4">
        <v>1</v>
      </c>
      <c r="F45" s="4">
        <v>1</v>
      </c>
      <c r="G45" s="4">
        <v>2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2</v>
      </c>
      <c r="N45" s="4">
        <v>2</v>
      </c>
      <c r="O45" s="4">
        <v>2</v>
      </c>
      <c r="P45" s="4">
        <v>3</v>
      </c>
      <c r="Q45" s="4">
        <v>3</v>
      </c>
      <c r="R45" s="4">
        <v>4</v>
      </c>
      <c r="S45" s="4">
        <v>4</v>
      </c>
      <c r="T45" s="4">
        <v>4</v>
      </c>
      <c r="U45" s="4">
        <v>2</v>
      </c>
      <c r="V45" s="4">
        <v>3</v>
      </c>
      <c r="W45" s="4">
        <v>2</v>
      </c>
      <c r="X45" s="7" t="s">
        <v>56</v>
      </c>
      <c r="Y45" s="5">
        <v>1</v>
      </c>
      <c r="AB45" s="6">
        <f t="shared" si="0"/>
        <v>42</v>
      </c>
    </row>
    <row r="46" spans="1:28" ht="16.5" customHeight="1">
      <c r="A46" s="4">
        <v>20593</v>
      </c>
      <c r="B46" s="4">
        <v>1</v>
      </c>
      <c r="C46" s="4">
        <v>1997</v>
      </c>
      <c r="D46" s="4">
        <v>2</v>
      </c>
      <c r="E46" s="4">
        <v>2</v>
      </c>
      <c r="F46" s="4">
        <v>2</v>
      </c>
      <c r="G46" s="4">
        <v>4</v>
      </c>
      <c r="H46" s="4">
        <v>3</v>
      </c>
      <c r="I46" s="4">
        <v>4</v>
      </c>
      <c r="J46" s="4">
        <v>4</v>
      </c>
      <c r="K46" s="4">
        <v>1</v>
      </c>
      <c r="L46" s="4">
        <v>2</v>
      </c>
      <c r="M46" s="4">
        <v>2</v>
      </c>
      <c r="N46" s="4">
        <v>1</v>
      </c>
      <c r="O46" s="4">
        <v>2</v>
      </c>
      <c r="P46" s="4">
        <v>3</v>
      </c>
      <c r="Q46" s="4">
        <v>2</v>
      </c>
      <c r="R46" s="4">
        <v>2</v>
      </c>
      <c r="S46" s="4">
        <v>3</v>
      </c>
      <c r="T46" s="4">
        <v>4</v>
      </c>
      <c r="U46" s="4">
        <v>3</v>
      </c>
      <c r="V46" s="4">
        <v>2</v>
      </c>
      <c r="W46" s="4">
        <v>4</v>
      </c>
      <c r="X46" s="7" t="s">
        <v>57</v>
      </c>
      <c r="Y46" s="5">
        <v>0</v>
      </c>
      <c r="AB46" s="6">
        <f t="shared" si="0"/>
        <v>52</v>
      </c>
    </row>
    <row r="47" spans="1:28" ht="16.5" customHeight="1">
      <c r="A47" s="4">
        <v>19521</v>
      </c>
      <c r="B47" s="4">
        <v>1</v>
      </c>
      <c r="C47" s="4">
        <v>1998</v>
      </c>
      <c r="D47" s="4">
        <v>2</v>
      </c>
      <c r="E47" s="4">
        <v>2</v>
      </c>
      <c r="F47" s="4">
        <v>1</v>
      </c>
      <c r="G47" s="4">
        <v>3</v>
      </c>
      <c r="H47" s="4">
        <v>2</v>
      </c>
      <c r="I47" s="4">
        <v>4</v>
      </c>
      <c r="J47" s="4">
        <v>4</v>
      </c>
      <c r="K47" s="4">
        <v>2</v>
      </c>
      <c r="L47" s="4">
        <v>3</v>
      </c>
      <c r="M47" s="4">
        <v>1</v>
      </c>
      <c r="N47" s="4">
        <v>1</v>
      </c>
      <c r="O47" s="4">
        <v>1</v>
      </c>
      <c r="P47" s="4">
        <v>3</v>
      </c>
      <c r="Q47" s="4">
        <v>3</v>
      </c>
      <c r="R47" s="4">
        <v>3</v>
      </c>
      <c r="S47" s="4">
        <v>3</v>
      </c>
      <c r="T47" s="4">
        <v>3</v>
      </c>
      <c r="U47" s="4">
        <v>1</v>
      </c>
      <c r="V47" s="4">
        <v>1</v>
      </c>
      <c r="W47" s="4">
        <v>2</v>
      </c>
      <c r="X47" s="7" t="s">
        <v>58</v>
      </c>
      <c r="Y47" s="5">
        <v>3</v>
      </c>
      <c r="AB47" s="6">
        <f t="shared" si="0"/>
        <v>45</v>
      </c>
    </row>
    <row r="48" spans="1:28" ht="16.5" customHeight="1">
      <c r="A48" s="4">
        <v>19669</v>
      </c>
      <c r="B48" s="4">
        <v>0</v>
      </c>
      <c r="C48" s="4">
        <v>1998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3</v>
      </c>
      <c r="J48" s="4">
        <v>2</v>
      </c>
      <c r="K48" s="4">
        <v>1</v>
      </c>
      <c r="L48" s="4">
        <v>1</v>
      </c>
      <c r="M48" s="4">
        <v>1</v>
      </c>
      <c r="N48" s="4">
        <v>2</v>
      </c>
      <c r="O48" s="4">
        <v>1</v>
      </c>
      <c r="P48" s="4">
        <v>1</v>
      </c>
      <c r="Q48" s="4">
        <v>2</v>
      </c>
      <c r="R48" s="4">
        <v>1</v>
      </c>
      <c r="S48" s="4">
        <v>1</v>
      </c>
      <c r="T48" s="4">
        <v>4</v>
      </c>
      <c r="U48" s="4">
        <v>1</v>
      </c>
      <c r="V48" s="4">
        <v>1</v>
      </c>
      <c r="W48" s="4">
        <v>4</v>
      </c>
      <c r="X48" s="7" t="s">
        <v>59</v>
      </c>
      <c r="Y48" s="5">
        <v>2</v>
      </c>
      <c r="AB48" s="6">
        <f t="shared" si="0"/>
        <v>31</v>
      </c>
    </row>
    <row r="49" spans="1:28" ht="16.5" customHeight="1">
      <c r="A49" s="4">
        <v>19757</v>
      </c>
      <c r="B49" s="4">
        <v>1</v>
      </c>
      <c r="C49" s="4">
        <v>1998</v>
      </c>
      <c r="D49" s="4">
        <v>2</v>
      </c>
      <c r="E49" s="4">
        <v>2</v>
      </c>
      <c r="F49" s="4">
        <v>1</v>
      </c>
      <c r="G49" s="4">
        <v>1</v>
      </c>
      <c r="H49" s="4">
        <v>1</v>
      </c>
      <c r="I49" s="4">
        <v>2</v>
      </c>
      <c r="J49" s="4">
        <v>1</v>
      </c>
      <c r="K49" s="4">
        <v>2</v>
      </c>
      <c r="L49" s="4">
        <v>1</v>
      </c>
      <c r="M49" s="4">
        <v>1</v>
      </c>
      <c r="N49" s="4">
        <v>1</v>
      </c>
      <c r="O49" s="4">
        <v>1</v>
      </c>
      <c r="P49" s="4">
        <v>2</v>
      </c>
      <c r="Q49" s="4">
        <v>2</v>
      </c>
      <c r="R49" s="4">
        <v>2</v>
      </c>
      <c r="S49" s="4">
        <v>3</v>
      </c>
      <c r="T49" s="4">
        <v>4</v>
      </c>
      <c r="U49" s="4">
        <v>1</v>
      </c>
      <c r="V49" s="4">
        <v>1</v>
      </c>
      <c r="W49" s="4">
        <v>4</v>
      </c>
      <c r="X49" s="7" t="s">
        <v>60</v>
      </c>
      <c r="Y49" s="5">
        <v>2</v>
      </c>
      <c r="AB49" s="6">
        <f t="shared" si="0"/>
        <v>35</v>
      </c>
    </row>
    <row r="50" spans="1:28" ht="16.5" customHeight="1">
      <c r="A50" s="4">
        <v>19919</v>
      </c>
      <c r="B50" s="4">
        <v>1</v>
      </c>
      <c r="C50" s="4">
        <v>1998</v>
      </c>
      <c r="D50" s="4">
        <v>2</v>
      </c>
      <c r="E50" s="4">
        <v>3</v>
      </c>
      <c r="F50" s="4">
        <v>2</v>
      </c>
      <c r="G50" s="4">
        <v>2</v>
      </c>
      <c r="H50" s="4">
        <v>1</v>
      </c>
      <c r="I50" s="4">
        <v>2</v>
      </c>
      <c r="J50" s="4">
        <v>2</v>
      </c>
      <c r="K50" s="4">
        <v>2</v>
      </c>
      <c r="L50" s="4">
        <v>1</v>
      </c>
      <c r="M50" s="4">
        <v>1</v>
      </c>
      <c r="N50" s="4">
        <v>1</v>
      </c>
      <c r="O50" s="4">
        <v>1</v>
      </c>
      <c r="P50" s="4">
        <v>2</v>
      </c>
      <c r="Q50" s="4">
        <v>2</v>
      </c>
      <c r="R50" s="4">
        <v>3</v>
      </c>
      <c r="S50" s="4">
        <v>2</v>
      </c>
      <c r="T50" s="4">
        <v>2</v>
      </c>
      <c r="U50" s="4">
        <v>1</v>
      </c>
      <c r="V50" s="4">
        <v>1</v>
      </c>
      <c r="W50" s="4">
        <v>1</v>
      </c>
      <c r="X50" s="7" t="s">
        <v>30</v>
      </c>
      <c r="Y50" s="5"/>
      <c r="AB50" s="6">
        <f t="shared" si="0"/>
        <v>34</v>
      </c>
    </row>
    <row r="51" spans="1:28" ht="16.5" customHeight="1">
      <c r="A51" s="4">
        <v>19522</v>
      </c>
      <c r="B51" s="4">
        <v>0</v>
      </c>
      <c r="C51" s="4">
        <v>1998</v>
      </c>
      <c r="D51" s="4">
        <v>4</v>
      </c>
      <c r="E51" s="4">
        <v>2</v>
      </c>
      <c r="F51" s="4">
        <v>2</v>
      </c>
      <c r="G51" s="4">
        <v>2</v>
      </c>
      <c r="H51" s="4">
        <v>1</v>
      </c>
      <c r="I51" s="4">
        <v>4</v>
      </c>
      <c r="J51" s="4">
        <v>4</v>
      </c>
      <c r="K51" s="4">
        <v>3</v>
      </c>
      <c r="L51" s="4">
        <v>2</v>
      </c>
      <c r="M51" s="4">
        <v>2</v>
      </c>
      <c r="N51" s="4">
        <v>1</v>
      </c>
      <c r="O51" s="4">
        <v>1</v>
      </c>
      <c r="P51" s="4">
        <v>3</v>
      </c>
      <c r="Q51" s="4">
        <v>3</v>
      </c>
      <c r="R51" s="4">
        <v>3</v>
      </c>
      <c r="S51" s="4">
        <v>2</v>
      </c>
      <c r="T51" s="4">
        <v>3</v>
      </c>
      <c r="U51" s="4">
        <v>1</v>
      </c>
      <c r="V51" s="4">
        <v>1</v>
      </c>
      <c r="W51" s="4">
        <v>2</v>
      </c>
      <c r="X51" s="7" t="s">
        <v>61</v>
      </c>
      <c r="Y51" s="5">
        <v>0</v>
      </c>
      <c r="AB51" s="6">
        <f t="shared" si="0"/>
        <v>46</v>
      </c>
    </row>
    <row r="52" spans="1:28" ht="16.5" customHeight="1">
      <c r="A52" s="4">
        <v>20071</v>
      </c>
      <c r="B52" s="4">
        <v>1</v>
      </c>
      <c r="C52" s="4">
        <v>1998</v>
      </c>
      <c r="D52" s="4">
        <v>3</v>
      </c>
      <c r="E52" s="4">
        <v>4</v>
      </c>
      <c r="F52" s="4">
        <v>3</v>
      </c>
      <c r="G52" s="4">
        <v>4</v>
      </c>
      <c r="H52" s="4">
        <v>1</v>
      </c>
      <c r="I52" s="4">
        <v>4</v>
      </c>
      <c r="J52" s="4">
        <v>4</v>
      </c>
      <c r="K52" s="4">
        <v>3</v>
      </c>
      <c r="L52" s="4">
        <v>2</v>
      </c>
      <c r="M52" s="4">
        <v>2</v>
      </c>
      <c r="N52" s="4">
        <v>2</v>
      </c>
      <c r="O52" s="4">
        <v>2</v>
      </c>
      <c r="P52" s="4">
        <v>3</v>
      </c>
      <c r="Q52" s="4">
        <v>3</v>
      </c>
      <c r="R52" s="4">
        <v>2</v>
      </c>
      <c r="S52" s="4">
        <v>2</v>
      </c>
      <c r="T52" s="4">
        <v>2</v>
      </c>
      <c r="U52" s="4">
        <v>2</v>
      </c>
      <c r="V52" s="4">
        <v>2</v>
      </c>
      <c r="W52" s="4">
        <v>3</v>
      </c>
      <c r="X52" s="7" t="s">
        <v>62</v>
      </c>
      <c r="Y52" s="5">
        <v>0</v>
      </c>
      <c r="AB52" s="6">
        <f t="shared" si="0"/>
        <v>53</v>
      </c>
    </row>
    <row r="53" spans="1:28" ht="16.5" customHeight="1">
      <c r="A53" s="4">
        <v>21036</v>
      </c>
      <c r="B53" s="4">
        <v>0</v>
      </c>
      <c r="C53" s="4">
        <v>1998</v>
      </c>
      <c r="D53" s="4">
        <v>2</v>
      </c>
      <c r="E53" s="4">
        <v>3</v>
      </c>
      <c r="F53" s="4">
        <v>2</v>
      </c>
      <c r="G53" s="4">
        <v>2</v>
      </c>
      <c r="H53" s="4">
        <v>1</v>
      </c>
      <c r="I53" s="4">
        <v>2</v>
      </c>
      <c r="J53" s="4">
        <v>1</v>
      </c>
      <c r="K53" s="4">
        <v>1</v>
      </c>
      <c r="L53" s="4">
        <v>1</v>
      </c>
      <c r="M53" s="4">
        <v>3</v>
      </c>
      <c r="N53" s="4">
        <v>1</v>
      </c>
      <c r="O53" s="4">
        <v>1</v>
      </c>
      <c r="P53" s="4">
        <v>3</v>
      </c>
      <c r="Q53" s="4">
        <v>3</v>
      </c>
      <c r="R53" s="4">
        <v>3</v>
      </c>
      <c r="S53" s="4">
        <v>2</v>
      </c>
      <c r="T53" s="4">
        <v>3</v>
      </c>
      <c r="U53" s="4">
        <v>2</v>
      </c>
      <c r="V53" s="4">
        <v>2</v>
      </c>
      <c r="W53" s="4">
        <v>2</v>
      </c>
      <c r="X53" s="7" t="s">
        <v>30</v>
      </c>
      <c r="Y53" s="5"/>
      <c r="AB53" s="6">
        <f t="shared" si="0"/>
        <v>40</v>
      </c>
    </row>
    <row r="54" spans="1:28" ht="16.5" customHeight="1">
      <c r="A54" s="4">
        <v>20110</v>
      </c>
      <c r="B54" s="4">
        <v>0</v>
      </c>
      <c r="C54" s="4">
        <v>1998</v>
      </c>
      <c r="D54" s="4">
        <v>1</v>
      </c>
      <c r="E54" s="4">
        <v>1</v>
      </c>
      <c r="F54" s="4">
        <v>1</v>
      </c>
      <c r="G54" s="4">
        <v>2</v>
      </c>
      <c r="H54" s="4">
        <v>1</v>
      </c>
      <c r="I54" s="4">
        <v>3</v>
      </c>
      <c r="J54" s="4">
        <v>3</v>
      </c>
      <c r="K54" s="4">
        <v>1</v>
      </c>
      <c r="L54" s="4">
        <v>2</v>
      </c>
      <c r="M54" s="4">
        <v>2</v>
      </c>
      <c r="N54" s="4">
        <v>2</v>
      </c>
      <c r="O54" s="4">
        <v>3</v>
      </c>
      <c r="P54" s="4">
        <v>2</v>
      </c>
      <c r="Q54" s="4">
        <v>3</v>
      </c>
      <c r="R54" s="4">
        <v>2</v>
      </c>
      <c r="S54" s="4">
        <v>2</v>
      </c>
      <c r="T54" s="4">
        <v>3</v>
      </c>
      <c r="U54" s="4">
        <v>1</v>
      </c>
      <c r="V54" s="4">
        <v>2</v>
      </c>
      <c r="W54" s="4">
        <v>2</v>
      </c>
      <c r="X54" s="7" t="s">
        <v>63</v>
      </c>
      <c r="Y54" s="5">
        <v>1</v>
      </c>
      <c r="AB54" s="6">
        <f t="shared" si="0"/>
        <v>39</v>
      </c>
    </row>
    <row r="55" spans="1:28" ht="16.5" customHeight="1">
      <c r="A55" s="4">
        <v>21305</v>
      </c>
      <c r="B55" s="4">
        <v>1</v>
      </c>
      <c r="C55" s="4">
        <v>1998</v>
      </c>
      <c r="D55" s="4">
        <v>1</v>
      </c>
      <c r="E55" s="4">
        <v>1</v>
      </c>
      <c r="F55" s="4">
        <v>1</v>
      </c>
      <c r="G55" s="4">
        <v>3</v>
      </c>
      <c r="H55" s="4">
        <v>1</v>
      </c>
      <c r="I55" s="4">
        <v>4</v>
      </c>
      <c r="J55" s="4">
        <v>3</v>
      </c>
      <c r="K55" s="4">
        <v>3</v>
      </c>
      <c r="L55" s="4">
        <v>1</v>
      </c>
      <c r="M55" s="4">
        <v>1</v>
      </c>
      <c r="N55" s="4">
        <v>1</v>
      </c>
      <c r="O55" s="4">
        <v>2</v>
      </c>
      <c r="P55" s="4">
        <v>3</v>
      </c>
      <c r="Q55" s="4">
        <v>4</v>
      </c>
      <c r="R55" s="4">
        <v>3</v>
      </c>
      <c r="S55" s="4">
        <v>2</v>
      </c>
      <c r="T55" s="4">
        <v>2</v>
      </c>
      <c r="U55" s="4">
        <v>1</v>
      </c>
      <c r="V55" s="4">
        <v>1</v>
      </c>
      <c r="W55" s="4">
        <v>4</v>
      </c>
      <c r="X55" s="7" t="s">
        <v>30</v>
      </c>
      <c r="Y55" s="5"/>
      <c r="AB55" s="6">
        <f t="shared" si="0"/>
        <v>42</v>
      </c>
    </row>
    <row r="56" spans="1:28" ht="16.5" customHeight="1">
      <c r="A56" s="4">
        <v>21341</v>
      </c>
      <c r="B56" s="4">
        <v>0</v>
      </c>
      <c r="C56" s="4">
        <v>1998</v>
      </c>
      <c r="D56" s="4">
        <v>3</v>
      </c>
      <c r="E56" s="4">
        <v>2</v>
      </c>
      <c r="F56" s="4">
        <v>3</v>
      </c>
      <c r="G56" s="4">
        <v>1</v>
      </c>
      <c r="H56" s="4">
        <v>1</v>
      </c>
      <c r="I56" s="4">
        <v>4</v>
      </c>
      <c r="J56" s="4">
        <v>3</v>
      </c>
      <c r="K56" s="4">
        <v>3</v>
      </c>
      <c r="L56" s="4">
        <v>3</v>
      </c>
      <c r="M56" s="4">
        <v>2</v>
      </c>
      <c r="N56" s="4">
        <v>1</v>
      </c>
      <c r="O56" s="4">
        <v>3</v>
      </c>
      <c r="P56" s="4">
        <v>3</v>
      </c>
      <c r="Q56" s="4">
        <v>4</v>
      </c>
      <c r="R56" s="4">
        <v>2</v>
      </c>
      <c r="S56" s="4">
        <v>3</v>
      </c>
      <c r="T56" s="4">
        <v>2</v>
      </c>
      <c r="U56" s="4">
        <v>1</v>
      </c>
      <c r="V56" s="4">
        <v>2</v>
      </c>
      <c r="W56" s="4">
        <v>4</v>
      </c>
      <c r="X56" s="7" t="s">
        <v>30</v>
      </c>
      <c r="Y56" s="5"/>
      <c r="AB56" s="6">
        <f t="shared" si="0"/>
        <v>50</v>
      </c>
    </row>
    <row r="57" spans="1:28" ht="16.5" customHeight="1">
      <c r="A57" s="4">
        <v>21448</v>
      </c>
      <c r="B57" s="4">
        <v>1</v>
      </c>
      <c r="C57" s="4">
        <v>1998</v>
      </c>
      <c r="D57" s="4">
        <v>2</v>
      </c>
      <c r="E57" s="4">
        <v>4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3</v>
      </c>
      <c r="Q57" s="4">
        <v>3</v>
      </c>
      <c r="R57" s="4">
        <v>3</v>
      </c>
      <c r="S57" s="4">
        <v>4</v>
      </c>
      <c r="T57" s="4">
        <v>4</v>
      </c>
      <c r="U57" s="4">
        <v>3</v>
      </c>
      <c r="V57" s="4">
        <v>2</v>
      </c>
      <c r="W57" s="4">
        <v>3</v>
      </c>
      <c r="X57" s="7" t="s">
        <v>30</v>
      </c>
      <c r="Y57" s="5"/>
      <c r="AB57" s="6">
        <f t="shared" si="0"/>
        <v>41</v>
      </c>
    </row>
    <row r="58" spans="1:28" ht="16.5" customHeight="1">
      <c r="A58" s="4">
        <v>21465</v>
      </c>
      <c r="B58" s="4">
        <v>0</v>
      </c>
      <c r="C58" s="4">
        <v>1998</v>
      </c>
      <c r="D58" s="4">
        <v>2</v>
      </c>
      <c r="E58" s="4">
        <v>4</v>
      </c>
      <c r="F58" s="4">
        <v>1</v>
      </c>
      <c r="G58" s="4">
        <v>4</v>
      </c>
      <c r="H58" s="4">
        <v>1</v>
      </c>
      <c r="I58" s="4">
        <v>1</v>
      </c>
      <c r="J58" s="4">
        <v>2</v>
      </c>
      <c r="K58" s="4">
        <v>4</v>
      </c>
      <c r="L58" s="4">
        <v>2</v>
      </c>
      <c r="M58" s="4">
        <v>1</v>
      </c>
      <c r="N58" s="4">
        <v>1</v>
      </c>
      <c r="O58" s="4">
        <v>2</v>
      </c>
      <c r="P58" s="4">
        <v>3</v>
      </c>
      <c r="Q58" s="4">
        <v>3</v>
      </c>
      <c r="R58" s="4">
        <v>4</v>
      </c>
      <c r="S58" s="4">
        <v>3</v>
      </c>
      <c r="T58" s="4">
        <v>4</v>
      </c>
      <c r="U58" s="4">
        <v>1</v>
      </c>
      <c r="V58" s="4">
        <v>2</v>
      </c>
      <c r="W58" s="4">
        <v>3</v>
      </c>
      <c r="X58" s="7" t="s">
        <v>64</v>
      </c>
      <c r="Y58" s="5">
        <v>3</v>
      </c>
      <c r="AB58" s="6">
        <f t="shared" si="0"/>
        <v>48</v>
      </c>
    </row>
    <row r="59" spans="1:28" ht="16.5" customHeight="1">
      <c r="A59" s="4">
        <v>21278</v>
      </c>
      <c r="B59" s="4">
        <v>0</v>
      </c>
      <c r="C59" s="4">
        <v>1998</v>
      </c>
      <c r="D59" s="4">
        <v>2</v>
      </c>
      <c r="E59" s="4">
        <v>1</v>
      </c>
      <c r="F59" s="4">
        <v>1</v>
      </c>
      <c r="G59" s="4">
        <v>1</v>
      </c>
      <c r="H59" s="4">
        <v>1</v>
      </c>
      <c r="I59" s="4">
        <v>3</v>
      </c>
      <c r="J59" s="4">
        <v>3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3</v>
      </c>
      <c r="Q59" s="4">
        <v>4</v>
      </c>
      <c r="R59" s="4">
        <v>3</v>
      </c>
      <c r="S59" s="4">
        <v>3</v>
      </c>
      <c r="T59" s="4">
        <v>4</v>
      </c>
      <c r="U59" s="4">
        <v>1</v>
      </c>
      <c r="V59" s="4">
        <v>2</v>
      </c>
      <c r="W59" s="4">
        <v>1</v>
      </c>
      <c r="X59" s="7" t="s">
        <v>65</v>
      </c>
      <c r="Y59" s="5">
        <v>0</v>
      </c>
      <c r="AB59" s="6">
        <f t="shared" si="0"/>
        <v>38</v>
      </c>
    </row>
    <row r="60" spans="1:28" ht="16.5" customHeight="1">
      <c r="A60" s="4">
        <v>21523</v>
      </c>
      <c r="B60" s="4">
        <v>1</v>
      </c>
      <c r="C60" s="4">
        <v>1998</v>
      </c>
      <c r="D60" s="4">
        <v>1</v>
      </c>
      <c r="E60" s="4">
        <v>1</v>
      </c>
      <c r="F60" s="4">
        <v>1</v>
      </c>
      <c r="G60" s="4">
        <v>2</v>
      </c>
      <c r="H60" s="4">
        <v>1</v>
      </c>
      <c r="I60" s="4">
        <v>1</v>
      </c>
      <c r="J60" s="4">
        <v>1</v>
      </c>
      <c r="K60" s="4">
        <v>1</v>
      </c>
      <c r="L60" s="4">
        <v>2</v>
      </c>
      <c r="M60" s="4">
        <v>1</v>
      </c>
      <c r="N60" s="4">
        <v>1</v>
      </c>
      <c r="O60" s="4">
        <v>2</v>
      </c>
      <c r="P60" s="4">
        <v>3</v>
      </c>
      <c r="Q60" s="4">
        <v>3</v>
      </c>
      <c r="R60" s="4">
        <v>2</v>
      </c>
      <c r="S60" s="4">
        <v>3</v>
      </c>
      <c r="T60" s="4">
        <v>2</v>
      </c>
      <c r="U60" s="4">
        <v>1</v>
      </c>
      <c r="V60" s="4">
        <v>1</v>
      </c>
      <c r="W60" s="4">
        <v>3</v>
      </c>
      <c r="X60" s="7" t="s">
        <v>66</v>
      </c>
      <c r="Y60" s="5">
        <v>4</v>
      </c>
      <c r="AB60" s="6">
        <f t="shared" si="0"/>
        <v>33</v>
      </c>
    </row>
    <row r="61" spans="1:28" ht="16.5" customHeight="1">
      <c r="A61" s="4">
        <v>21529</v>
      </c>
      <c r="B61" s="4">
        <v>0</v>
      </c>
      <c r="C61" s="4">
        <v>1998</v>
      </c>
      <c r="D61" s="4">
        <v>2</v>
      </c>
      <c r="E61" s="4">
        <v>2</v>
      </c>
      <c r="F61" s="4">
        <v>2</v>
      </c>
      <c r="G61" s="4">
        <v>2</v>
      </c>
      <c r="H61" s="4">
        <v>1</v>
      </c>
      <c r="I61" s="4">
        <v>1</v>
      </c>
      <c r="J61" s="4">
        <v>1</v>
      </c>
      <c r="K61" s="4">
        <v>2</v>
      </c>
      <c r="L61" s="4">
        <v>1</v>
      </c>
      <c r="M61" s="4">
        <v>2</v>
      </c>
      <c r="N61" s="4">
        <v>1</v>
      </c>
      <c r="O61" s="4">
        <v>2</v>
      </c>
      <c r="P61" s="4">
        <v>3</v>
      </c>
      <c r="Q61" s="4">
        <v>3</v>
      </c>
      <c r="R61" s="4">
        <v>2</v>
      </c>
      <c r="S61" s="4">
        <v>2</v>
      </c>
      <c r="T61" s="4">
        <v>3</v>
      </c>
      <c r="U61" s="4">
        <v>1</v>
      </c>
      <c r="V61" s="4">
        <v>1</v>
      </c>
      <c r="W61" s="4">
        <v>1</v>
      </c>
      <c r="X61" s="7" t="s">
        <v>67</v>
      </c>
      <c r="Y61" s="5">
        <v>0</v>
      </c>
      <c r="AB61" s="6">
        <f t="shared" si="0"/>
        <v>35</v>
      </c>
    </row>
    <row r="62" spans="1:28" ht="16.5" customHeight="1">
      <c r="A62" s="4">
        <v>22038</v>
      </c>
      <c r="B62" s="4">
        <v>0</v>
      </c>
      <c r="C62" s="4">
        <v>1998</v>
      </c>
      <c r="D62" s="4">
        <v>1</v>
      </c>
      <c r="E62" s="4">
        <v>2</v>
      </c>
      <c r="F62" s="4">
        <v>2</v>
      </c>
      <c r="G62" s="4">
        <v>3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3</v>
      </c>
      <c r="S62" s="4">
        <v>2</v>
      </c>
      <c r="T62" s="4">
        <v>3</v>
      </c>
      <c r="U62" s="4">
        <v>1</v>
      </c>
      <c r="V62" s="4">
        <v>2</v>
      </c>
      <c r="W62" s="4">
        <v>2</v>
      </c>
      <c r="X62" s="7" t="s">
        <v>30</v>
      </c>
      <c r="Y62" s="5"/>
      <c r="AB62" s="6">
        <f t="shared" si="0"/>
        <v>31</v>
      </c>
    </row>
    <row r="63" spans="1:28" ht="16.5" customHeight="1">
      <c r="A63" s="4">
        <v>22323</v>
      </c>
      <c r="B63" s="4">
        <v>0</v>
      </c>
      <c r="C63" s="4">
        <v>1998</v>
      </c>
      <c r="D63" s="4">
        <v>3</v>
      </c>
      <c r="E63" s="4">
        <v>3</v>
      </c>
      <c r="F63" s="4">
        <v>2</v>
      </c>
      <c r="G63" s="4">
        <v>3</v>
      </c>
      <c r="H63" s="4">
        <v>2</v>
      </c>
      <c r="I63" s="4">
        <v>4</v>
      </c>
      <c r="J63" s="4">
        <v>2</v>
      </c>
      <c r="K63" s="4">
        <v>1</v>
      </c>
      <c r="L63" s="4">
        <v>2</v>
      </c>
      <c r="M63" s="4">
        <v>3</v>
      </c>
      <c r="N63" s="4">
        <v>1</v>
      </c>
      <c r="O63" s="4">
        <v>3</v>
      </c>
      <c r="P63" s="4">
        <v>3</v>
      </c>
      <c r="Q63" s="4">
        <v>3</v>
      </c>
      <c r="R63" s="4">
        <v>3</v>
      </c>
      <c r="S63" s="4">
        <v>3</v>
      </c>
      <c r="T63" s="4">
        <v>3</v>
      </c>
      <c r="U63" s="4">
        <v>2</v>
      </c>
      <c r="V63" s="4">
        <v>2</v>
      </c>
      <c r="W63" s="4">
        <v>4</v>
      </c>
      <c r="X63" s="7" t="s">
        <v>68</v>
      </c>
      <c r="Y63" s="5">
        <v>3</v>
      </c>
      <c r="AB63" s="6">
        <f t="shared" si="0"/>
        <v>52</v>
      </c>
    </row>
    <row r="64" spans="1:28" ht="16.5" customHeight="1">
      <c r="A64" s="4">
        <v>22409</v>
      </c>
      <c r="B64" s="4">
        <v>0</v>
      </c>
      <c r="C64" s="4">
        <v>1998</v>
      </c>
      <c r="D64" s="4">
        <v>1</v>
      </c>
      <c r="E64" s="4">
        <v>1</v>
      </c>
      <c r="F64" s="4">
        <v>2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2</v>
      </c>
      <c r="Q64" s="4">
        <v>3</v>
      </c>
      <c r="R64" s="4">
        <v>3</v>
      </c>
      <c r="S64" s="4">
        <v>3</v>
      </c>
      <c r="T64" s="4">
        <v>3</v>
      </c>
      <c r="U64" s="4">
        <v>1</v>
      </c>
      <c r="V64" s="4">
        <v>1</v>
      </c>
      <c r="W64" s="4">
        <v>2</v>
      </c>
      <c r="X64" s="7" t="s">
        <v>69</v>
      </c>
      <c r="Y64" s="5">
        <v>0</v>
      </c>
      <c r="AB64" s="6">
        <f t="shared" si="0"/>
        <v>31</v>
      </c>
    </row>
    <row r="65" spans="1:28" ht="16.5" customHeight="1">
      <c r="A65" s="4">
        <v>22528</v>
      </c>
      <c r="B65" s="4">
        <v>0</v>
      </c>
      <c r="C65" s="4">
        <v>1998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2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2</v>
      </c>
      <c r="R65" s="4">
        <v>3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7" t="s">
        <v>70</v>
      </c>
      <c r="Y65" s="5"/>
      <c r="AB65" s="6">
        <f t="shared" si="0"/>
        <v>24</v>
      </c>
    </row>
    <row r="66" spans="1:28" ht="16.5" customHeight="1">
      <c r="A66" s="4">
        <v>22539</v>
      </c>
      <c r="B66" s="4">
        <v>0</v>
      </c>
      <c r="C66" s="4">
        <v>1998</v>
      </c>
      <c r="D66" s="4">
        <v>2</v>
      </c>
      <c r="E66" s="4">
        <v>2</v>
      </c>
      <c r="F66" s="4">
        <v>3</v>
      </c>
      <c r="G66" s="4">
        <v>2</v>
      </c>
      <c r="H66" s="4">
        <v>1</v>
      </c>
      <c r="I66" s="4">
        <v>2</v>
      </c>
      <c r="J66" s="4">
        <v>1</v>
      </c>
      <c r="K66" s="4">
        <v>1</v>
      </c>
      <c r="L66" s="4">
        <v>2</v>
      </c>
      <c r="M66" s="4">
        <v>3</v>
      </c>
      <c r="N66" s="4">
        <v>1</v>
      </c>
      <c r="O66" s="4">
        <v>3</v>
      </c>
      <c r="P66" s="4">
        <v>2</v>
      </c>
      <c r="Q66" s="4">
        <v>2</v>
      </c>
      <c r="R66" s="4">
        <v>3</v>
      </c>
      <c r="S66" s="4">
        <v>3</v>
      </c>
      <c r="T66" s="4">
        <v>3</v>
      </c>
      <c r="U66" s="4">
        <v>2</v>
      </c>
      <c r="V66" s="4">
        <v>2</v>
      </c>
      <c r="W66" s="4">
        <v>4</v>
      </c>
      <c r="X66" s="7" t="s">
        <v>71</v>
      </c>
      <c r="Y66" s="5"/>
      <c r="AB66" s="6">
        <f t="shared" si="0"/>
        <v>44</v>
      </c>
    </row>
    <row r="67" spans="1:28" ht="16.5" customHeight="1">
      <c r="A67" s="4">
        <v>22599</v>
      </c>
      <c r="B67" s="4">
        <v>1</v>
      </c>
      <c r="C67" s="4">
        <v>1998</v>
      </c>
      <c r="D67" s="4">
        <v>3</v>
      </c>
      <c r="E67" s="4">
        <v>3</v>
      </c>
      <c r="F67" s="4">
        <v>2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2</v>
      </c>
      <c r="R67" s="4">
        <v>2</v>
      </c>
      <c r="S67" s="4">
        <v>2</v>
      </c>
      <c r="T67" s="4">
        <v>3</v>
      </c>
      <c r="U67" s="4">
        <v>1</v>
      </c>
      <c r="V67" s="4">
        <v>1</v>
      </c>
      <c r="W67" s="4">
        <v>2</v>
      </c>
      <c r="X67" s="7" t="s">
        <v>30</v>
      </c>
      <c r="Y67" s="5"/>
      <c r="AB67" s="6">
        <f t="shared" si="0"/>
        <v>31</v>
      </c>
    </row>
    <row r="68" spans="1:28" ht="16.5" customHeight="1">
      <c r="A68" s="4">
        <v>22610</v>
      </c>
      <c r="B68" s="4">
        <v>0</v>
      </c>
      <c r="C68" s="4">
        <v>1998</v>
      </c>
      <c r="D68" s="4">
        <v>3</v>
      </c>
      <c r="E68" s="4">
        <v>3</v>
      </c>
      <c r="F68" s="4">
        <v>2</v>
      </c>
      <c r="G68" s="4">
        <v>3</v>
      </c>
      <c r="H68" s="4">
        <v>2</v>
      </c>
      <c r="I68" s="4">
        <v>4</v>
      </c>
      <c r="J68" s="4">
        <v>3</v>
      </c>
      <c r="K68" s="4">
        <v>1</v>
      </c>
      <c r="L68" s="4">
        <v>2</v>
      </c>
      <c r="M68" s="4">
        <v>3</v>
      </c>
      <c r="N68" s="4">
        <v>1</v>
      </c>
      <c r="O68" s="4">
        <v>3</v>
      </c>
      <c r="P68" s="4">
        <v>3</v>
      </c>
      <c r="Q68" s="4">
        <v>4</v>
      </c>
      <c r="R68" s="4">
        <v>3</v>
      </c>
      <c r="S68" s="4">
        <v>4</v>
      </c>
      <c r="T68" s="4">
        <v>4</v>
      </c>
      <c r="U68" s="4">
        <v>2</v>
      </c>
      <c r="V68" s="4">
        <v>3</v>
      </c>
      <c r="W68" s="4">
        <v>4</v>
      </c>
      <c r="X68" s="7" t="s">
        <v>72</v>
      </c>
      <c r="Y68" s="5">
        <v>3</v>
      </c>
      <c r="AB68" s="6">
        <f t="shared" si="0"/>
        <v>57</v>
      </c>
    </row>
    <row r="69" spans="1:28" ht="16.5" customHeight="1">
      <c r="A69" s="4">
        <v>22623</v>
      </c>
      <c r="B69" s="4">
        <v>1</v>
      </c>
      <c r="C69" s="4">
        <v>1998</v>
      </c>
      <c r="D69" s="4">
        <v>1</v>
      </c>
      <c r="E69" s="4">
        <v>1</v>
      </c>
      <c r="F69" s="4">
        <v>1</v>
      </c>
      <c r="G69" s="4">
        <v>2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2</v>
      </c>
      <c r="O69" s="4">
        <v>1</v>
      </c>
      <c r="P69" s="4">
        <v>3</v>
      </c>
      <c r="Q69" s="4">
        <v>4</v>
      </c>
      <c r="R69" s="4">
        <v>3</v>
      </c>
      <c r="S69" s="4">
        <v>3</v>
      </c>
      <c r="T69" s="4">
        <v>3</v>
      </c>
      <c r="U69" s="4">
        <v>1</v>
      </c>
      <c r="V69" s="4">
        <v>1</v>
      </c>
      <c r="W69" s="4">
        <v>3</v>
      </c>
      <c r="X69" s="7" t="s">
        <v>73</v>
      </c>
      <c r="Y69" s="5">
        <v>0</v>
      </c>
      <c r="AB69" s="6">
        <f t="shared" si="0"/>
        <v>35</v>
      </c>
    </row>
    <row r="70" spans="1:28" ht="16.5" customHeight="1">
      <c r="A70" s="4">
        <v>22629</v>
      </c>
      <c r="B70" s="4">
        <v>0</v>
      </c>
      <c r="C70" s="4">
        <v>1998</v>
      </c>
      <c r="D70" s="4">
        <v>1</v>
      </c>
      <c r="E70" s="4">
        <v>4</v>
      </c>
      <c r="F70" s="4">
        <v>2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2</v>
      </c>
      <c r="R70" s="4">
        <v>2</v>
      </c>
      <c r="S70" s="4">
        <v>3</v>
      </c>
      <c r="T70" s="4">
        <v>3</v>
      </c>
      <c r="U70" s="4">
        <v>1</v>
      </c>
      <c r="V70" s="4">
        <v>1</v>
      </c>
      <c r="W70" s="4">
        <v>3</v>
      </c>
      <c r="X70" s="7" t="s">
        <v>74</v>
      </c>
      <c r="Y70" s="5">
        <v>1</v>
      </c>
      <c r="AB70" s="6">
        <f t="shared" si="0"/>
        <v>32</v>
      </c>
    </row>
    <row r="71" spans="1:28" ht="16.5" customHeight="1">
      <c r="A71" s="4">
        <v>22639</v>
      </c>
      <c r="B71" s="4">
        <v>1</v>
      </c>
      <c r="C71" s="4">
        <v>1998</v>
      </c>
      <c r="D71" s="4">
        <v>2</v>
      </c>
      <c r="E71" s="4">
        <v>1</v>
      </c>
      <c r="F71" s="4">
        <v>2</v>
      </c>
      <c r="G71" s="4">
        <v>1</v>
      </c>
      <c r="H71" s="4">
        <v>1</v>
      </c>
      <c r="I71" s="4">
        <v>3</v>
      </c>
      <c r="J71" s="4">
        <v>3</v>
      </c>
      <c r="K71" s="4">
        <v>4</v>
      </c>
      <c r="L71" s="4">
        <v>1</v>
      </c>
      <c r="M71" s="4">
        <v>1</v>
      </c>
      <c r="N71" s="4">
        <v>1</v>
      </c>
      <c r="O71" s="4">
        <v>1</v>
      </c>
      <c r="P71" s="4">
        <v>2</v>
      </c>
      <c r="Q71" s="4">
        <v>2</v>
      </c>
      <c r="R71" s="4">
        <v>2</v>
      </c>
      <c r="S71" s="4">
        <v>3</v>
      </c>
      <c r="T71" s="4">
        <v>3</v>
      </c>
      <c r="U71" s="4">
        <v>1</v>
      </c>
      <c r="V71" s="4">
        <v>1</v>
      </c>
      <c r="W71" s="4">
        <v>2</v>
      </c>
      <c r="X71" s="7" t="s">
        <v>75</v>
      </c>
      <c r="Y71" s="5">
        <v>4</v>
      </c>
      <c r="AB71" s="6">
        <f t="shared" si="0"/>
        <v>37</v>
      </c>
    </row>
    <row r="72" spans="1:28" ht="16.5" customHeight="1">
      <c r="A72" s="4">
        <v>22640</v>
      </c>
      <c r="B72" s="4">
        <v>1</v>
      </c>
      <c r="C72" s="4">
        <v>1998</v>
      </c>
      <c r="D72" s="4">
        <v>2</v>
      </c>
      <c r="E72" s="4">
        <v>2</v>
      </c>
      <c r="F72" s="4">
        <v>3</v>
      </c>
      <c r="G72" s="4">
        <v>2</v>
      </c>
      <c r="H72" s="4">
        <v>1</v>
      </c>
      <c r="I72" s="4">
        <v>2</v>
      </c>
      <c r="J72" s="4">
        <v>2</v>
      </c>
      <c r="K72" s="4">
        <v>1</v>
      </c>
      <c r="L72" s="4">
        <v>3</v>
      </c>
      <c r="M72" s="4">
        <v>1</v>
      </c>
      <c r="N72" s="4">
        <v>1</v>
      </c>
      <c r="O72" s="4">
        <v>3</v>
      </c>
      <c r="P72" s="4">
        <v>3</v>
      </c>
      <c r="Q72" s="4">
        <v>3</v>
      </c>
      <c r="R72" s="4">
        <v>1</v>
      </c>
      <c r="S72" s="4">
        <v>1</v>
      </c>
      <c r="T72" s="4">
        <v>2</v>
      </c>
      <c r="U72" s="4">
        <v>1</v>
      </c>
      <c r="V72" s="4">
        <v>1</v>
      </c>
      <c r="W72" s="4">
        <v>1</v>
      </c>
      <c r="X72" s="7" t="s">
        <v>30</v>
      </c>
      <c r="Y72" s="5"/>
      <c r="AB72" s="6">
        <f t="shared" si="0"/>
        <v>36</v>
      </c>
    </row>
    <row r="73" spans="1:28" ht="16.5" customHeight="1">
      <c r="A73" s="4">
        <v>22641</v>
      </c>
      <c r="B73" s="4">
        <v>1</v>
      </c>
      <c r="C73" s="4">
        <v>1998</v>
      </c>
      <c r="D73" s="4">
        <v>2</v>
      </c>
      <c r="E73" s="4">
        <v>1</v>
      </c>
      <c r="F73" s="4">
        <v>1</v>
      </c>
      <c r="G73" s="4">
        <v>1</v>
      </c>
      <c r="H73" s="4">
        <v>1</v>
      </c>
      <c r="I73" s="4">
        <v>3</v>
      </c>
      <c r="J73" s="4">
        <v>1</v>
      </c>
      <c r="K73" s="4">
        <v>1</v>
      </c>
      <c r="L73" s="4">
        <v>3</v>
      </c>
      <c r="M73" s="4">
        <v>1</v>
      </c>
      <c r="N73" s="4">
        <v>1</v>
      </c>
      <c r="O73" s="4">
        <v>1</v>
      </c>
      <c r="P73" s="4">
        <v>3</v>
      </c>
      <c r="Q73" s="4">
        <v>3</v>
      </c>
      <c r="R73" s="4">
        <v>1</v>
      </c>
      <c r="S73" s="4">
        <v>3</v>
      </c>
      <c r="T73" s="4">
        <v>3</v>
      </c>
      <c r="U73" s="4">
        <v>1</v>
      </c>
      <c r="V73" s="4">
        <v>1</v>
      </c>
      <c r="W73" s="4">
        <v>2</v>
      </c>
      <c r="X73" s="7" t="s">
        <v>30</v>
      </c>
      <c r="Y73" s="5"/>
      <c r="AB73" s="6">
        <f t="shared" si="0"/>
        <v>34</v>
      </c>
    </row>
    <row r="74" spans="1:28" ht="16.5" customHeight="1">
      <c r="A74" s="4">
        <v>22642</v>
      </c>
      <c r="B74" s="4">
        <v>1</v>
      </c>
      <c r="C74" s="4">
        <v>1998</v>
      </c>
      <c r="D74" s="4">
        <v>2</v>
      </c>
      <c r="E74" s="4">
        <v>2</v>
      </c>
      <c r="F74" s="4">
        <v>2</v>
      </c>
      <c r="G74" s="4">
        <v>1</v>
      </c>
      <c r="H74" s="4">
        <v>1</v>
      </c>
      <c r="I74" s="4">
        <v>2</v>
      </c>
      <c r="J74" s="4">
        <v>2</v>
      </c>
      <c r="K74" s="4">
        <v>2</v>
      </c>
      <c r="L74" s="4">
        <v>1</v>
      </c>
      <c r="M74" s="4">
        <v>1</v>
      </c>
      <c r="N74" s="4">
        <v>1</v>
      </c>
      <c r="O74" s="4">
        <v>1</v>
      </c>
      <c r="P74" s="4">
        <v>2</v>
      </c>
      <c r="Q74" s="4">
        <v>3</v>
      </c>
      <c r="R74" s="4">
        <v>3</v>
      </c>
      <c r="S74" s="4">
        <v>2</v>
      </c>
      <c r="T74" s="4">
        <v>2</v>
      </c>
      <c r="U74" s="4">
        <v>1</v>
      </c>
      <c r="V74" s="4">
        <v>1</v>
      </c>
      <c r="W74" s="4">
        <v>1</v>
      </c>
      <c r="X74" s="7" t="s">
        <v>71</v>
      </c>
      <c r="Y74" s="5"/>
      <c r="AB74" s="6">
        <f t="shared" si="0"/>
        <v>33</v>
      </c>
    </row>
    <row r="75" spans="1:28" ht="16.5" customHeight="1">
      <c r="A75" s="4">
        <v>22718</v>
      </c>
      <c r="B75" s="4">
        <v>1</v>
      </c>
      <c r="C75" s="4">
        <v>1998</v>
      </c>
      <c r="D75" s="4">
        <v>3</v>
      </c>
      <c r="E75" s="4">
        <v>3</v>
      </c>
      <c r="F75" s="4">
        <v>2</v>
      </c>
      <c r="G75" s="4">
        <v>1</v>
      </c>
      <c r="H75" s="4">
        <v>1</v>
      </c>
      <c r="I75" s="4">
        <v>3</v>
      </c>
      <c r="J75" s="4">
        <v>3</v>
      </c>
      <c r="K75" s="4">
        <v>1</v>
      </c>
      <c r="L75" s="4">
        <v>3</v>
      </c>
      <c r="M75" s="4">
        <v>1</v>
      </c>
      <c r="N75" s="4">
        <v>1</v>
      </c>
      <c r="O75" s="4">
        <v>2</v>
      </c>
      <c r="P75" s="4">
        <v>3</v>
      </c>
      <c r="Q75" s="4">
        <v>3</v>
      </c>
      <c r="R75" s="4">
        <v>2</v>
      </c>
      <c r="S75" s="4">
        <v>1</v>
      </c>
      <c r="T75" s="4">
        <v>2</v>
      </c>
      <c r="U75" s="4">
        <v>3</v>
      </c>
      <c r="V75" s="4">
        <v>2</v>
      </c>
      <c r="W75" s="4">
        <v>3</v>
      </c>
      <c r="X75" s="7" t="s">
        <v>30</v>
      </c>
      <c r="Y75" s="5"/>
      <c r="AB75" s="6">
        <f t="shared" si="0"/>
        <v>43</v>
      </c>
    </row>
    <row r="76" spans="1:28" ht="16.5" customHeight="1">
      <c r="A76" s="4">
        <v>22909</v>
      </c>
      <c r="B76" s="4">
        <v>1</v>
      </c>
      <c r="C76" s="4">
        <v>1998</v>
      </c>
      <c r="D76" s="4">
        <v>1</v>
      </c>
      <c r="E76" s="4">
        <v>4</v>
      </c>
      <c r="F76" s="4">
        <v>2</v>
      </c>
      <c r="G76" s="4">
        <v>2</v>
      </c>
      <c r="H76" s="4">
        <v>1</v>
      </c>
      <c r="I76" s="4">
        <v>3</v>
      </c>
      <c r="J76" s="4">
        <v>3</v>
      </c>
      <c r="K76" s="4">
        <v>4</v>
      </c>
      <c r="L76" s="4">
        <v>2</v>
      </c>
      <c r="M76" s="4">
        <v>1</v>
      </c>
      <c r="N76" s="4">
        <v>1</v>
      </c>
      <c r="O76" s="4">
        <v>3</v>
      </c>
      <c r="P76" s="4">
        <v>3</v>
      </c>
      <c r="Q76" s="4">
        <v>4</v>
      </c>
      <c r="R76" s="4">
        <v>3</v>
      </c>
      <c r="S76" s="4">
        <v>2</v>
      </c>
      <c r="T76" s="4">
        <v>3</v>
      </c>
      <c r="U76" s="4">
        <v>1</v>
      </c>
      <c r="V76" s="4">
        <v>2</v>
      </c>
      <c r="W76" s="4">
        <v>1</v>
      </c>
      <c r="X76" s="7" t="s">
        <v>76</v>
      </c>
      <c r="Y76" s="5">
        <v>1</v>
      </c>
      <c r="AB76" s="6">
        <f t="shared" si="0"/>
        <v>46</v>
      </c>
    </row>
    <row r="77" spans="1:28" ht="16.5" customHeight="1">
      <c r="A77" s="4">
        <v>22920</v>
      </c>
      <c r="B77" s="4">
        <v>1</v>
      </c>
      <c r="C77" s="4">
        <v>1998</v>
      </c>
      <c r="D77" s="4">
        <v>2</v>
      </c>
      <c r="E77" s="4">
        <v>2</v>
      </c>
      <c r="F77" s="4">
        <v>2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2</v>
      </c>
      <c r="N77" s="4">
        <v>1</v>
      </c>
      <c r="O77" s="4">
        <v>1</v>
      </c>
      <c r="P77" s="4">
        <v>2</v>
      </c>
      <c r="Q77" s="4">
        <v>2</v>
      </c>
      <c r="R77" s="4">
        <v>2</v>
      </c>
      <c r="S77" s="4">
        <v>1</v>
      </c>
      <c r="T77" s="4">
        <v>1</v>
      </c>
      <c r="U77" s="4">
        <v>1</v>
      </c>
      <c r="V77" s="4">
        <v>2</v>
      </c>
      <c r="W77" s="4">
        <v>3</v>
      </c>
      <c r="X77" s="7" t="s">
        <v>77</v>
      </c>
      <c r="Y77" s="5"/>
      <c r="AB77" s="6">
        <f t="shared" si="0"/>
        <v>30</v>
      </c>
    </row>
    <row r="78" spans="1:28" ht="16.5" customHeight="1">
      <c r="A78" s="4">
        <v>22922</v>
      </c>
      <c r="B78" s="4">
        <v>1</v>
      </c>
      <c r="C78" s="4">
        <v>1998</v>
      </c>
      <c r="D78" s="4">
        <v>2</v>
      </c>
      <c r="E78" s="4">
        <v>2</v>
      </c>
      <c r="F78" s="4">
        <v>2</v>
      </c>
      <c r="G78" s="4">
        <v>2</v>
      </c>
      <c r="H78" s="4">
        <v>2</v>
      </c>
      <c r="I78" s="4">
        <v>2</v>
      </c>
      <c r="J78" s="4">
        <v>2</v>
      </c>
      <c r="K78" s="4">
        <v>2</v>
      </c>
      <c r="L78" s="4">
        <v>2</v>
      </c>
      <c r="M78" s="4">
        <v>2</v>
      </c>
      <c r="N78" s="4">
        <v>1</v>
      </c>
      <c r="O78" s="4">
        <v>2</v>
      </c>
      <c r="P78" s="4">
        <v>2</v>
      </c>
      <c r="Q78" s="4">
        <v>3</v>
      </c>
      <c r="R78" s="4">
        <v>2</v>
      </c>
      <c r="S78" s="4">
        <v>2</v>
      </c>
      <c r="T78" s="4">
        <v>3</v>
      </c>
      <c r="U78" s="4">
        <v>1</v>
      </c>
      <c r="V78" s="4">
        <v>1</v>
      </c>
      <c r="W78" s="4">
        <v>4</v>
      </c>
      <c r="X78" s="7" t="s">
        <v>78</v>
      </c>
      <c r="Y78" s="5">
        <v>0</v>
      </c>
      <c r="AB78" s="6">
        <f t="shared" si="0"/>
        <v>41</v>
      </c>
    </row>
    <row r="79" spans="1:28" ht="16.5" customHeight="1">
      <c r="A79" s="4">
        <v>23048</v>
      </c>
      <c r="B79" s="4">
        <v>1</v>
      </c>
      <c r="C79" s="4">
        <v>1998</v>
      </c>
      <c r="D79" s="4">
        <v>3</v>
      </c>
      <c r="E79" s="4">
        <v>3</v>
      </c>
      <c r="F79" s="4">
        <v>3</v>
      </c>
      <c r="G79" s="4">
        <v>3</v>
      </c>
      <c r="H79" s="4">
        <v>1</v>
      </c>
      <c r="I79" s="4">
        <v>4</v>
      </c>
      <c r="J79" s="4">
        <v>2</v>
      </c>
      <c r="K79" s="4">
        <v>4</v>
      </c>
      <c r="L79" s="4">
        <v>1</v>
      </c>
      <c r="M79" s="4">
        <v>1</v>
      </c>
      <c r="N79" s="4">
        <v>2</v>
      </c>
      <c r="O79" s="4">
        <v>1</v>
      </c>
      <c r="P79" s="4">
        <v>3</v>
      </c>
      <c r="Q79" s="4">
        <v>3</v>
      </c>
      <c r="R79" s="4">
        <v>3</v>
      </c>
      <c r="S79" s="4">
        <v>2</v>
      </c>
      <c r="T79" s="4">
        <v>3</v>
      </c>
      <c r="U79" s="4">
        <v>1</v>
      </c>
      <c r="V79" s="4">
        <v>1</v>
      </c>
      <c r="W79" s="4">
        <v>4</v>
      </c>
      <c r="X79" s="7" t="s">
        <v>30</v>
      </c>
      <c r="Y79" s="5"/>
      <c r="AB79" s="6">
        <f t="shared" si="0"/>
        <v>48</v>
      </c>
    </row>
    <row r="80" spans="1:28" ht="16.5" customHeight="1">
      <c r="A80" s="4">
        <v>23060</v>
      </c>
      <c r="B80" s="4">
        <v>1</v>
      </c>
      <c r="C80" s="4">
        <v>1998</v>
      </c>
      <c r="D80" s="4">
        <v>1</v>
      </c>
      <c r="E80" s="4">
        <v>4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2</v>
      </c>
      <c r="Q80" s="4">
        <v>1</v>
      </c>
      <c r="R80" s="4">
        <v>1</v>
      </c>
      <c r="S80" s="4">
        <v>2</v>
      </c>
      <c r="T80" s="4">
        <v>1</v>
      </c>
      <c r="U80" s="4">
        <v>1</v>
      </c>
      <c r="V80" s="4">
        <v>1</v>
      </c>
      <c r="W80" s="4">
        <v>1</v>
      </c>
      <c r="X80" s="7" t="s">
        <v>79</v>
      </c>
      <c r="Y80" s="5">
        <v>1</v>
      </c>
      <c r="AB80" s="6">
        <f t="shared" si="0"/>
        <v>25</v>
      </c>
    </row>
    <row r="81" spans="1:28" ht="16.5" customHeight="1">
      <c r="A81" s="4">
        <v>23241</v>
      </c>
      <c r="B81" s="4">
        <v>0</v>
      </c>
      <c r="C81" s="4">
        <v>1998</v>
      </c>
      <c r="D81" s="4">
        <v>3</v>
      </c>
      <c r="E81" s="4">
        <v>3</v>
      </c>
      <c r="F81" s="4">
        <v>3</v>
      </c>
      <c r="G81" s="4">
        <v>3</v>
      </c>
      <c r="H81" s="4">
        <v>2</v>
      </c>
      <c r="I81" s="4">
        <v>3</v>
      </c>
      <c r="J81" s="4">
        <v>2</v>
      </c>
      <c r="K81" s="4">
        <v>1</v>
      </c>
      <c r="L81" s="4">
        <v>4</v>
      </c>
      <c r="M81" s="4">
        <v>2</v>
      </c>
      <c r="N81" s="4">
        <v>2</v>
      </c>
      <c r="O81" s="4">
        <v>3</v>
      </c>
      <c r="P81" s="4">
        <v>3</v>
      </c>
      <c r="Q81" s="4">
        <v>4</v>
      </c>
      <c r="R81" s="4">
        <v>3</v>
      </c>
      <c r="S81" s="4">
        <v>3</v>
      </c>
      <c r="T81" s="4">
        <v>2</v>
      </c>
      <c r="U81" s="4">
        <v>1</v>
      </c>
      <c r="V81" s="4">
        <v>2</v>
      </c>
      <c r="W81" s="4">
        <v>4</v>
      </c>
      <c r="X81" s="7" t="s">
        <v>80</v>
      </c>
      <c r="Y81" s="5">
        <v>4</v>
      </c>
      <c r="AB81" s="6">
        <f t="shared" si="0"/>
        <v>53</v>
      </c>
    </row>
    <row r="82" spans="1:28" ht="16.5" customHeight="1">
      <c r="A82" s="4">
        <v>23322</v>
      </c>
      <c r="B82" s="4">
        <v>0</v>
      </c>
      <c r="C82" s="4">
        <v>1998</v>
      </c>
      <c r="D82" s="4">
        <v>2</v>
      </c>
      <c r="E82" s="4">
        <v>1</v>
      </c>
      <c r="F82" s="4">
        <v>2</v>
      </c>
      <c r="G82" s="4">
        <v>1</v>
      </c>
      <c r="H82" s="4">
        <v>1</v>
      </c>
      <c r="I82" s="4">
        <v>3</v>
      </c>
      <c r="J82" s="4">
        <v>3</v>
      </c>
      <c r="K82" s="4">
        <v>3</v>
      </c>
      <c r="L82" s="4">
        <v>2</v>
      </c>
      <c r="M82" s="4">
        <v>1</v>
      </c>
      <c r="N82" s="4">
        <v>1</v>
      </c>
      <c r="O82" s="4">
        <v>2</v>
      </c>
      <c r="P82" s="4">
        <v>3</v>
      </c>
      <c r="Q82" s="4">
        <v>4</v>
      </c>
      <c r="R82" s="4">
        <v>4</v>
      </c>
      <c r="S82" s="4">
        <v>2</v>
      </c>
      <c r="T82" s="4">
        <v>3</v>
      </c>
      <c r="U82" s="4">
        <v>1</v>
      </c>
      <c r="V82" s="4">
        <v>1</v>
      </c>
      <c r="W82" s="4">
        <v>3</v>
      </c>
      <c r="X82" s="7" t="s">
        <v>30</v>
      </c>
      <c r="Y82" s="5"/>
      <c r="AB82" s="6">
        <f t="shared" si="0"/>
        <v>43</v>
      </c>
    </row>
    <row r="83" spans="1:28" ht="16.5" customHeight="1">
      <c r="A83" s="4">
        <v>23329</v>
      </c>
      <c r="B83" s="4">
        <v>0</v>
      </c>
      <c r="C83" s="4">
        <v>1998</v>
      </c>
      <c r="D83" s="4">
        <v>2</v>
      </c>
      <c r="E83" s="4">
        <v>2</v>
      </c>
      <c r="F83" s="4">
        <v>2</v>
      </c>
      <c r="G83" s="4">
        <v>1</v>
      </c>
      <c r="H83" s="4">
        <v>1</v>
      </c>
      <c r="I83" s="4">
        <v>3</v>
      </c>
      <c r="J83" s="4">
        <v>2</v>
      </c>
      <c r="K83" s="4">
        <v>2</v>
      </c>
      <c r="L83" s="4">
        <v>1</v>
      </c>
      <c r="M83" s="4">
        <v>2</v>
      </c>
      <c r="N83" s="4">
        <v>1</v>
      </c>
      <c r="O83" s="4">
        <v>2</v>
      </c>
      <c r="P83" s="4">
        <v>1</v>
      </c>
      <c r="Q83" s="4">
        <v>2</v>
      </c>
      <c r="R83" s="4">
        <v>1</v>
      </c>
      <c r="S83" s="4">
        <v>1</v>
      </c>
      <c r="T83" s="4">
        <v>1</v>
      </c>
      <c r="U83" s="4">
        <v>1</v>
      </c>
      <c r="V83" s="4">
        <v>2</v>
      </c>
      <c r="W83" s="4">
        <v>4</v>
      </c>
      <c r="X83" s="7" t="s">
        <v>30</v>
      </c>
      <c r="Y83" s="5"/>
      <c r="AB83" s="6">
        <f t="shared" si="0"/>
        <v>34</v>
      </c>
    </row>
    <row r="84" spans="1:28" ht="16.5" customHeight="1">
      <c r="A84" s="4">
        <v>19472</v>
      </c>
      <c r="B84" s="4">
        <v>0</v>
      </c>
      <c r="C84" s="4">
        <v>1998</v>
      </c>
      <c r="D84" s="4">
        <v>1</v>
      </c>
      <c r="E84" s="4">
        <v>1</v>
      </c>
      <c r="F84" s="4">
        <v>2</v>
      </c>
      <c r="G84" s="4">
        <v>2</v>
      </c>
      <c r="H84" s="4">
        <v>1</v>
      </c>
      <c r="I84" s="4">
        <v>3</v>
      </c>
      <c r="J84" s="4">
        <v>2</v>
      </c>
      <c r="K84" s="4">
        <v>2</v>
      </c>
      <c r="L84" s="4">
        <v>2</v>
      </c>
      <c r="M84" s="4">
        <v>3</v>
      </c>
      <c r="N84" s="4">
        <v>3</v>
      </c>
      <c r="O84" s="4">
        <v>2</v>
      </c>
      <c r="P84" s="4">
        <v>3</v>
      </c>
      <c r="Q84" s="4">
        <v>2</v>
      </c>
      <c r="R84" s="4">
        <v>3</v>
      </c>
      <c r="S84" s="4">
        <v>2</v>
      </c>
      <c r="T84" s="4">
        <v>2</v>
      </c>
      <c r="U84" s="4">
        <v>2</v>
      </c>
      <c r="V84" s="4">
        <v>2</v>
      </c>
      <c r="W84" s="4">
        <v>3</v>
      </c>
      <c r="X84" s="7" t="s">
        <v>81</v>
      </c>
      <c r="Y84" s="5"/>
      <c r="AB84" s="6">
        <f t="shared" si="0"/>
        <v>43</v>
      </c>
    </row>
    <row r="85" spans="1:28" ht="16.5" customHeight="1">
      <c r="A85" s="4">
        <v>23713</v>
      </c>
      <c r="B85" s="4">
        <v>0</v>
      </c>
      <c r="C85" s="4">
        <v>1998</v>
      </c>
      <c r="D85" s="4">
        <v>3</v>
      </c>
      <c r="E85" s="4">
        <v>4</v>
      </c>
      <c r="F85" s="4">
        <v>2</v>
      </c>
      <c r="G85" s="4">
        <v>1</v>
      </c>
      <c r="H85" s="4">
        <v>1</v>
      </c>
      <c r="I85" s="4">
        <v>4</v>
      </c>
      <c r="J85" s="4">
        <v>4</v>
      </c>
      <c r="K85" s="4">
        <v>2</v>
      </c>
      <c r="L85" s="4">
        <v>1</v>
      </c>
      <c r="M85" s="4">
        <v>1</v>
      </c>
      <c r="N85" s="4">
        <v>1</v>
      </c>
      <c r="O85" s="4">
        <v>1</v>
      </c>
      <c r="P85" s="4">
        <v>4</v>
      </c>
      <c r="Q85" s="4">
        <v>4</v>
      </c>
      <c r="R85" s="4">
        <v>3</v>
      </c>
      <c r="S85" s="4">
        <v>2</v>
      </c>
      <c r="T85" s="4">
        <v>3</v>
      </c>
      <c r="U85" s="4">
        <v>1</v>
      </c>
      <c r="V85" s="4">
        <v>2</v>
      </c>
      <c r="W85" s="4">
        <v>4</v>
      </c>
      <c r="X85" s="7" t="s">
        <v>82</v>
      </c>
      <c r="Y85" s="5">
        <v>1</v>
      </c>
      <c r="AB85" s="6">
        <f t="shared" si="0"/>
        <v>48</v>
      </c>
    </row>
    <row r="86" spans="1:28" ht="16.5" customHeight="1">
      <c r="A86" s="4">
        <v>19277</v>
      </c>
      <c r="B86" s="4">
        <v>0</v>
      </c>
      <c r="C86" s="4">
        <v>1999</v>
      </c>
      <c r="D86" s="4">
        <v>1</v>
      </c>
      <c r="E86" s="4">
        <v>1</v>
      </c>
      <c r="F86" s="4">
        <v>1</v>
      </c>
      <c r="G86" s="4">
        <v>1</v>
      </c>
      <c r="H86" s="4">
        <v>2</v>
      </c>
      <c r="I86" s="4">
        <v>4</v>
      </c>
      <c r="J86" s="4">
        <v>4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2</v>
      </c>
      <c r="Q86" s="4">
        <v>2</v>
      </c>
      <c r="R86" s="4">
        <v>1</v>
      </c>
      <c r="S86" s="4">
        <v>2</v>
      </c>
      <c r="T86" s="4">
        <v>2</v>
      </c>
      <c r="U86" s="4">
        <v>1</v>
      </c>
      <c r="V86" s="4">
        <v>1</v>
      </c>
      <c r="W86" s="4">
        <v>1</v>
      </c>
      <c r="X86" s="7" t="s">
        <v>83</v>
      </c>
      <c r="Y86" s="5">
        <v>0</v>
      </c>
      <c r="AB86" s="6">
        <f t="shared" si="0"/>
        <v>31</v>
      </c>
    </row>
    <row r="87" spans="1:28" ht="16.5" customHeight="1">
      <c r="A87" s="4">
        <v>19529</v>
      </c>
      <c r="B87" s="4">
        <v>0</v>
      </c>
      <c r="C87" s="4">
        <v>1999</v>
      </c>
      <c r="D87" s="4">
        <v>3</v>
      </c>
      <c r="E87" s="4">
        <v>4</v>
      </c>
      <c r="F87" s="4">
        <v>4</v>
      </c>
      <c r="G87" s="4">
        <v>4</v>
      </c>
      <c r="H87" s="4">
        <v>1</v>
      </c>
      <c r="I87" s="4">
        <v>4</v>
      </c>
      <c r="J87" s="4">
        <v>4</v>
      </c>
      <c r="K87" s="4">
        <v>4</v>
      </c>
      <c r="L87" s="4">
        <v>1</v>
      </c>
      <c r="M87" s="4">
        <v>2</v>
      </c>
      <c r="N87" s="4">
        <v>1</v>
      </c>
      <c r="O87" s="4">
        <v>1</v>
      </c>
      <c r="P87" s="4">
        <v>3</v>
      </c>
      <c r="Q87" s="4">
        <v>2</v>
      </c>
      <c r="R87" s="4">
        <v>4</v>
      </c>
      <c r="S87" s="4">
        <v>3</v>
      </c>
      <c r="T87" s="4">
        <v>3</v>
      </c>
      <c r="U87" s="4">
        <v>1</v>
      </c>
      <c r="V87" s="4">
        <v>1</v>
      </c>
      <c r="W87" s="4">
        <v>2</v>
      </c>
      <c r="X87" s="7" t="s">
        <v>84</v>
      </c>
      <c r="Y87" s="5">
        <v>0</v>
      </c>
      <c r="AB87" s="6">
        <f t="shared" si="0"/>
        <v>52</v>
      </c>
    </row>
    <row r="88" spans="1:28" ht="16.5" customHeight="1">
      <c r="A88" s="4">
        <v>19366</v>
      </c>
      <c r="B88" s="4">
        <v>0</v>
      </c>
      <c r="C88" s="4">
        <v>1999</v>
      </c>
      <c r="D88" s="4">
        <v>2</v>
      </c>
      <c r="E88" s="4">
        <v>2</v>
      </c>
      <c r="F88" s="4">
        <v>1</v>
      </c>
      <c r="G88" s="4">
        <v>2</v>
      </c>
      <c r="H88" s="4">
        <v>1</v>
      </c>
      <c r="I88" s="4">
        <v>3</v>
      </c>
      <c r="J88" s="4">
        <v>3</v>
      </c>
      <c r="K88" s="4">
        <v>1</v>
      </c>
      <c r="L88" s="4">
        <v>2</v>
      </c>
      <c r="M88" s="4">
        <v>1</v>
      </c>
      <c r="N88" s="4">
        <v>1</v>
      </c>
      <c r="O88" s="4">
        <v>2</v>
      </c>
      <c r="P88" s="4">
        <v>3</v>
      </c>
      <c r="Q88" s="4">
        <v>3</v>
      </c>
      <c r="R88" s="4">
        <v>3</v>
      </c>
      <c r="S88" s="4">
        <v>3</v>
      </c>
      <c r="T88" s="4">
        <v>4</v>
      </c>
      <c r="U88" s="4">
        <v>1</v>
      </c>
      <c r="V88" s="4">
        <v>1</v>
      </c>
      <c r="W88" s="4">
        <v>2</v>
      </c>
      <c r="X88" s="7" t="s">
        <v>85</v>
      </c>
      <c r="Y88" s="5">
        <v>3</v>
      </c>
      <c r="AB88" s="6">
        <f t="shared" si="0"/>
        <v>41</v>
      </c>
    </row>
    <row r="89" spans="1:28" ht="16.5" customHeight="1">
      <c r="A89" s="4">
        <v>19728</v>
      </c>
      <c r="B89" s="4">
        <v>0</v>
      </c>
      <c r="C89" s="4">
        <v>1999</v>
      </c>
      <c r="D89" s="4">
        <v>2</v>
      </c>
      <c r="E89" s="4">
        <v>4</v>
      </c>
      <c r="F89" s="4">
        <v>1</v>
      </c>
      <c r="G89" s="4">
        <v>1</v>
      </c>
      <c r="H89" s="4">
        <v>1</v>
      </c>
      <c r="I89" s="4">
        <v>2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1</v>
      </c>
      <c r="R89" s="4">
        <v>2</v>
      </c>
      <c r="S89" s="4">
        <v>1</v>
      </c>
      <c r="T89" s="4">
        <v>3</v>
      </c>
      <c r="U89" s="4">
        <v>1</v>
      </c>
      <c r="V89" s="4">
        <v>1</v>
      </c>
      <c r="W89" s="4">
        <v>4</v>
      </c>
      <c r="X89" s="7" t="s">
        <v>30</v>
      </c>
      <c r="Y89" s="5"/>
      <c r="AB89" s="6">
        <f t="shared" si="0"/>
        <v>32</v>
      </c>
    </row>
    <row r="90" spans="1:28" ht="16.5" customHeight="1">
      <c r="A90" s="4">
        <v>19286</v>
      </c>
      <c r="B90" s="4">
        <v>0</v>
      </c>
      <c r="C90" s="4">
        <v>1999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3</v>
      </c>
      <c r="J90" s="4">
        <v>2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2</v>
      </c>
      <c r="Q90" s="4">
        <v>1</v>
      </c>
      <c r="R90" s="4">
        <v>3</v>
      </c>
      <c r="S90" s="4">
        <v>2</v>
      </c>
      <c r="T90" s="4">
        <v>3</v>
      </c>
      <c r="U90" s="4">
        <v>1</v>
      </c>
      <c r="V90" s="4">
        <v>2</v>
      </c>
      <c r="W90" s="4">
        <v>2</v>
      </c>
      <c r="X90" s="7" t="s">
        <v>86</v>
      </c>
      <c r="Y90" s="5"/>
      <c r="AB90" s="6">
        <f t="shared" si="0"/>
        <v>31</v>
      </c>
    </row>
    <row r="91" spans="1:28" ht="16.5" customHeight="1">
      <c r="A91" s="4">
        <v>19740</v>
      </c>
      <c r="B91" s="4">
        <v>0</v>
      </c>
      <c r="C91" s="4">
        <v>1999</v>
      </c>
      <c r="D91" s="4">
        <v>2</v>
      </c>
      <c r="E91" s="4">
        <v>1</v>
      </c>
      <c r="F91" s="4">
        <v>2</v>
      </c>
      <c r="G91" s="4">
        <v>1</v>
      </c>
      <c r="H91" s="4">
        <v>1</v>
      </c>
      <c r="I91" s="4">
        <v>3</v>
      </c>
      <c r="J91" s="4">
        <v>4</v>
      </c>
      <c r="K91" s="4">
        <v>1</v>
      </c>
      <c r="L91" s="4">
        <v>1</v>
      </c>
      <c r="M91" s="4">
        <v>3</v>
      </c>
      <c r="N91" s="4">
        <v>1</v>
      </c>
      <c r="O91" s="4">
        <v>3</v>
      </c>
      <c r="P91" s="4">
        <v>4</v>
      </c>
      <c r="Q91" s="4">
        <v>3</v>
      </c>
      <c r="R91" s="4">
        <v>3</v>
      </c>
      <c r="S91" s="4">
        <v>3</v>
      </c>
      <c r="T91" s="4">
        <v>4</v>
      </c>
      <c r="U91" s="4">
        <v>1</v>
      </c>
      <c r="V91" s="4">
        <v>1</v>
      </c>
      <c r="W91" s="4">
        <v>1</v>
      </c>
      <c r="X91" s="7" t="s">
        <v>87</v>
      </c>
      <c r="Y91" s="5">
        <v>1</v>
      </c>
      <c r="AB91" s="6">
        <f t="shared" si="0"/>
        <v>43</v>
      </c>
    </row>
    <row r="92" spans="1:28" ht="16.5" customHeight="1">
      <c r="A92" s="4">
        <v>19745</v>
      </c>
      <c r="B92" s="4">
        <v>0</v>
      </c>
      <c r="C92" s="4">
        <v>1999</v>
      </c>
      <c r="D92" s="4">
        <v>3</v>
      </c>
      <c r="E92" s="4">
        <v>3</v>
      </c>
      <c r="F92" s="4">
        <v>3</v>
      </c>
      <c r="G92" s="4">
        <v>2</v>
      </c>
      <c r="H92" s="4">
        <v>1</v>
      </c>
      <c r="I92" s="4">
        <v>2</v>
      </c>
      <c r="J92" s="4">
        <v>2</v>
      </c>
      <c r="K92" s="4">
        <v>2</v>
      </c>
      <c r="L92" s="4">
        <v>2</v>
      </c>
      <c r="M92" s="4">
        <v>2</v>
      </c>
      <c r="N92" s="4">
        <v>2</v>
      </c>
      <c r="O92" s="4">
        <v>3</v>
      </c>
      <c r="P92" s="4">
        <v>3</v>
      </c>
      <c r="Q92" s="4">
        <v>3</v>
      </c>
      <c r="R92" s="4">
        <v>3</v>
      </c>
      <c r="S92" s="4">
        <v>3</v>
      </c>
      <c r="T92" s="4">
        <v>3</v>
      </c>
      <c r="U92" s="4">
        <v>2</v>
      </c>
      <c r="V92" s="4">
        <v>2</v>
      </c>
      <c r="W92" s="4">
        <v>3</v>
      </c>
      <c r="X92" s="7" t="s">
        <v>30</v>
      </c>
      <c r="Y92" s="5"/>
      <c r="AB92" s="6">
        <f t="shared" si="0"/>
        <v>49</v>
      </c>
    </row>
    <row r="93" spans="1:28" ht="16.5" customHeight="1">
      <c r="A93" s="4">
        <v>20382</v>
      </c>
      <c r="B93" s="4">
        <v>0</v>
      </c>
      <c r="C93" s="4">
        <v>1999</v>
      </c>
      <c r="D93" s="4">
        <v>1</v>
      </c>
      <c r="E93" s="4">
        <v>2</v>
      </c>
      <c r="F93" s="4">
        <v>1</v>
      </c>
      <c r="G93" s="4">
        <v>2</v>
      </c>
      <c r="H93" s="4">
        <v>1</v>
      </c>
      <c r="I93" s="4">
        <v>3</v>
      </c>
      <c r="J93" s="4">
        <v>3</v>
      </c>
      <c r="K93" s="4">
        <v>4</v>
      </c>
      <c r="L93" s="4">
        <v>1</v>
      </c>
      <c r="M93" s="4">
        <v>1</v>
      </c>
      <c r="N93" s="4">
        <v>1</v>
      </c>
      <c r="O93" s="4">
        <v>1</v>
      </c>
      <c r="P93" s="4">
        <v>3</v>
      </c>
      <c r="Q93" s="4">
        <v>3</v>
      </c>
      <c r="R93" s="4">
        <v>3</v>
      </c>
      <c r="S93" s="4">
        <v>3</v>
      </c>
      <c r="T93" s="4">
        <v>3</v>
      </c>
      <c r="U93" s="4">
        <v>1</v>
      </c>
      <c r="V93" s="4">
        <v>2</v>
      </c>
      <c r="W93" s="4">
        <v>1</v>
      </c>
      <c r="X93" s="7" t="s">
        <v>34</v>
      </c>
      <c r="Y93" s="5"/>
      <c r="AB93" s="6">
        <f t="shared" si="0"/>
        <v>40</v>
      </c>
    </row>
    <row r="94" spans="1:28" ht="16.5" customHeight="1">
      <c r="A94" s="4">
        <v>20487</v>
      </c>
      <c r="B94" s="4">
        <v>0</v>
      </c>
      <c r="C94" s="4">
        <v>1999</v>
      </c>
      <c r="D94" s="4">
        <v>1</v>
      </c>
      <c r="E94" s="4">
        <v>1</v>
      </c>
      <c r="F94" s="4">
        <v>1</v>
      </c>
      <c r="G94" s="4">
        <v>3</v>
      </c>
      <c r="H94" s="4">
        <v>1</v>
      </c>
      <c r="I94" s="4">
        <v>4</v>
      </c>
      <c r="J94" s="4">
        <v>4</v>
      </c>
      <c r="K94" s="4">
        <v>4</v>
      </c>
      <c r="L94" s="4">
        <v>4</v>
      </c>
      <c r="M94" s="4">
        <v>1</v>
      </c>
      <c r="N94" s="4">
        <v>1</v>
      </c>
      <c r="O94" s="4">
        <v>1</v>
      </c>
      <c r="P94" s="4">
        <v>3</v>
      </c>
      <c r="Q94" s="4">
        <v>4</v>
      </c>
      <c r="R94" s="4">
        <v>4</v>
      </c>
      <c r="S94" s="4">
        <v>4</v>
      </c>
      <c r="T94" s="4">
        <v>3</v>
      </c>
      <c r="U94" s="4">
        <v>1</v>
      </c>
      <c r="V94" s="4">
        <v>1</v>
      </c>
      <c r="W94" s="4">
        <v>3</v>
      </c>
      <c r="X94" s="7" t="s">
        <v>38</v>
      </c>
      <c r="Y94" s="5">
        <v>0</v>
      </c>
      <c r="AB94" s="6">
        <f t="shared" si="0"/>
        <v>49</v>
      </c>
    </row>
    <row r="95" spans="1:28" ht="16.5" customHeight="1">
      <c r="A95" s="4">
        <v>20547</v>
      </c>
      <c r="B95" s="4">
        <v>0</v>
      </c>
      <c r="C95" s="4">
        <v>1999</v>
      </c>
      <c r="D95" s="4">
        <v>2</v>
      </c>
      <c r="E95" s="4">
        <v>2</v>
      </c>
      <c r="F95" s="4">
        <v>3</v>
      </c>
      <c r="G95" s="4">
        <v>2</v>
      </c>
      <c r="H95" s="4">
        <v>1</v>
      </c>
      <c r="I95" s="4">
        <v>3</v>
      </c>
      <c r="J95" s="4">
        <v>4</v>
      </c>
      <c r="K95" s="4">
        <v>2</v>
      </c>
      <c r="L95" s="4">
        <v>1</v>
      </c>
      <c r="M95" s="4">
        <v>2</v>
      </c>
      <c r="N95" s="4">
        <v>3</v>
      </c>
      <c r="O95" s="4">
        <v>2</v>
      </c>
      <c r="P95" s="4">
        <v>3</v>
      </c>
      <c r="Q95" s="4">
        <v>3</v>
      </c>
      <c r="R95" s="4">
        <v>3</v>
      </c>
      <c r="S95" s="4">
        <v>3</v>
      </c>
      <c r="T95" s="4">
        <v>3</v>
      </c>
      <c r="U95" s="4">
        <v>1</v>
      </c>
      <c r="V95" s="4">
        <v>3</v>
      </c>
      <c r="W95" s="4">
        <v>3</v>
      </c>
      <c r="X95" s="7" t="s">
        <v>88</v>
      </c>
      <c r="Y95" s="5">
        <v>4</v>
      </c>
      <c r="AB95" s="6">
        <f t="shared" si="0"/>
        <v>49</v>
      </c>
    </row>
    <row r="96" spans="1:28" ht="16.5" customHeight="1">
      <c r="A96" s="4">
        <v>20661</v>
      </c>
      <c r="B96" s="4">
        <v>0</v>
      </c>
      <c r="C96" s="4">
        <v>1999</v>
      </c>
      <c r="D96" s="4">
        <v>4</v>
      </c>
      <c r="E96" s="4">
        <v>3</v>
      </c>
      <c r="F96" s="4">
        <v>3</v>
      </c>
      <c r="G96" s="4">
        <v>1</v>
      </c>
      <c r="H96" s="4">
        <v>1</v>
      </c>
      <c r="I96" s="4">
        <v>1</v>
      </c>
      <c r="J96" s="4">
        <v>2</v>
      </c>
      <c r="K96" s="4">
        <v>1</v>
      </c>
      <c r="L96" s="4">
        <v>2</v>
      </c>
      <c r="M96" s="4">
        <v>3</v>
      </c>
      <c r="N96" s="4">
        <v>2</v>
      </c>
      <c r="O96" s="4">
        <v>3</v>
      </c>
      <c r="P96" s="4">
        <v>4</v>
      </c>
      <c r="Q96" s="4">
        <v>4</v>
      </c>
      <c r="R96" s="4">
        <v>4</v>
      </c>
      <c r="S96" s="4">
        <v>4</v>
      </c>
      <c r="T96" s="4">
        <v>4</v>
      </c>
      <c r="U96" s="4">
        <v>4</v>
      </c>
      <c r="V96" s="4">
        <v>4</v>
      </c>
      <c r="W96" s="4">
        <v>3</v>
      </c>
      <c r="X96" s="7" t="s">
        <v>30</v>
      </c>
      <c r="Y96" s="5"/>
      <c r="AB96" s="6">
        <f t="shared" si="0"/>
        <v>57</v>
      </c>
    </row>
    <row r="97" spans="1:28" ht="16.5" customHeight="1">
      <c r="A97" s="4">
        <v>21055</v>
      </c>
      <c r="B97" s="4">
        <v>1</v>
      </c>
      <c r="C97" s="4">
        <v>1999</v>
      </c>
      <c r="D97" s="4">
        <v>3</v>
      </c>
      <c r="E97" s="4">
        <v>3</v>
      </c>
      <c r="F97" s="4">
        <v>4</v>
      </c>
      <c r="G97" s="4">
        <v>2</v>
      </c>
      <c r="H97" s="4">
        <v>1</v>
      </c>
      <c r="I97" s="4">
        <v>4</v>
      </c>
      <c r="J97" s="4">
        <v>3</v>
      </c>
      <c r="K97" s="4">
        <v>1</v>
      </c>
      <c r="L97" s="4">
        <v>2</v>
      </c>
      <c r="M97" s="4">
        <v>2</v>
      </c>
      <c r="N97" s="4">
        <v>3</v>
      </c>
      <c r="O97" s="4">
        <v>3</v>
      </c>
      <c r="P97" s="4">
        <v>3</v>
      </c>
      <c r="Q97" s="4">
        <v>4</v>
      </c>
      <c r="R97" s="4">
        <v>2</v>
      </c>
      <c r="S97" s="4">
        <v>2</v>
      </c>
      <c r="T97" s="4">
        <v>2</v>
      </c>
      <c r="U97" s="4">
        <v>1</v>
      </c>
      <c r="V97" s="4">
        <v>1</v>
      </c>
      <c r="W97" s="4">
        <v>3</v>
      </c>
      <c r="X97" s="7" t="s">
        <v>30</v>
      </c>
      <c r="Y97" s="5"/>
      <c r="AB97" s="6">
        <f t="shared" si="0"/>
        <v>49</v>
      </c>
    </row>
    <row r="98" spans="1:28" ht="16.5" customHeight="1">
      <c r="A98" s="4">
        <v>21263</v>
      </c>
      <c r="B98" s="4">
        <v>0</v>
      </c>
      <c r="C98" s="4">
        <v>1999</v>
      </c>
      <c r="D98" s="4">
        <v>1</v>
      </c>
      <c r="E98" s="4">
        <v>1</v>
      </c>
      <c r="F98" s="4">
        <v>2</v>
      </c>
      <c r="G98" s="4">
        <v>1</v>
      </c>
      <c r="H98" s="4">
        <v>1</v>
      </c>
      <c r="I98" s="4">
        <v>2</v>
      </c>
      <c r="J98" s="4">
        <v>1</v>
      </c>
      <c r="K98" s="4">
        <v>2</v>
      </c>
      <c r="L98" s="4">
        <v>1</v>
      </c>
      <c r="M98" s="4">
        <v>1</v>
      </c>
      <c r="N98" s="4">
        <v>2</v>
      </c>
      <c r="O98" s="4">
        <v>1</v>
      </c>
      <c r="P98" s="4">
        <v>2</v>
      </c>
      <c r="Q98" s="4">
        <v>3</v>
      </c>
      <c r="R98" s="4">
        <v>3</v>
      </c>
      <c r="S98" s="4">
        <v>1</v>
      </c>
      <c r="T98" s="4">
        <v>2</v>
      </c>
      <c r="U98" s="4">
        <v>1</v>
      </c>
      <c r="V98" s="4">
        <v>2</v>
      </c>
      <c r="W98" s="4">
        <v>2</v>
      </c>
      <c r="X98" s="7" t="s">
        <v>89</v>
      </c>
      <c r="Y98" s="5">
        <v>4</v>
      </c>
      <c r="AB98" s="6">
        <f t="shared" si="0"/>
        <v>32</v>
      </c>
    </row>
    <row r="99" spans="1:28" ht="16.5" customHeight="1">
      <c r="A99" s="4">
        <v>21293</v>
      </c>
      <c r="B99" s="4">
        <v>0</v>
      </c>
      <c r="C99" s="4">
        <v>1999</v>
      </c>
      <c r="D99" s="4">
        <v>3</v>
      </c>
      <c r="E99" s="4">
        <v>4</v>
      </c>
      <c r="F99" s="4">
        <v>1</v>
      </c>
      <c r="G99" s="4">
        <v>2</v>
      </c>
      <c r="H99" s="4">
        <v>1</v>
      </c>
      <c r="I99" s="4">
        <v>2</v>
      </c>
      <c r="J99" s="4">
        <v>1</v>
      </c>
      <c r="K99" s="4">
        <v>2</v>
      </c>
      <c r="L99" s="4">
        <v>2</v>
      </c>
      <c r="M99" s="4">
        <v>3</v>
      </c>
      <c r="N99" s="4">
        <v>2</v>
      </c>
      <c r="O99" s="4">
        <v>1</v>
      </c>
      <c r="P99" s="4">
        <v>3</v>
      </c>
      <c r="Q99" s="4">
        <v>4</v>
      </c>
      <c r="R99" s="4">
        <v>3</v>
      </c>
      <c r="S99" s="4">
        <v>3</v>
      </c>
      <c r="T99" s="4">
        <v>3</v>
      </c>
      <c r="U99" s="4">
        <v>2</v>
      </c>
      <c r="V99" s="4">
        <v>2</v>
      </c>
      <c r="W99" s="4">
        <v>4</v>
      </c>
      <c r="X99" s="7" t="s">
        <v>30</v>
      </c>
      <c r="Y99" s="5"/>
      <c r="AB99" s="6">
        <f t="shared" si="0"/>
        <v>48</v>
      </c>
    </row>
    <row r="100" spans="1:28" ht="16.5" customHeight="1">
      <c r="A100" s="4">
        <v>21314</v>
      </c>
      <c r="B100" s="4">
        <v>1</v>
      </c>
      <c r="C100" s="4">
        <v>1999</v>
      </c>
      <c r="D100" s="4">
        <v>3</v>
      </c>
      <c r="E100" s="4">
        <v>2</v>
      </c>
      <c r="F100" s="4">
        <v>2</v>
      </c>
      <c r="G100" s="4">
        <v>2</v>
      </c>
      <c r="H100" s="4">
        <v>1</v>
      </c>
      <c r="I100" s="4">
        <v>3</v>
      </c>
      <c r="J100" s="4">
        <v>3</v>
      </c>
      <c r="K100" s="4">
        <v>2</v>
      </c>
      <c r="L100" s="4">
        <v>2</v>
      </c>
      <c r="M100" s="4">
        <v>2</v>
      </c>
      <c r="N100" s="4">
        <v>1</v>
      </c>
      <c r="O100" s="4">
        <v>2</v>
      </c>
      <c r="P100" s="4">
        <v>2</v>
      </c>
      <c r="Q100" s="4">
        <v>3</v>
      </c>
      <c r="R100" s="4">
        <v>2</v>
      </c>
      <c r="S100" s="4">
        <v>2</v>
      </c>
      <c r="T100" s="4">
        <v>2</v>
      </c>
      <c r="U100" s="4">
        <v>2</v>
      </c>
      <c r="V100" s="4">
        <v>2</v>
      </c>
      <c r="W100" s="4">
        <v>3</v>
      </c>
      <c r="X100" s="7" t="s">
        <v>30</v>
      </c>
      <c r="Y100" s="5"/>
      <c r="AB100" s="6">
        <f t="shared" si="0"/>
        <v>43</v>
      </c>
    </row>
    <row r="101" spans="1:28" ht="16.5" customHeight="1">
      <c r="A101" s="4">
        <v>21315</v>
      </c>
      <c r="B101" s="4">
        <v>0</v>
      </c>
      <c r="C101" s="4">
        <v>1999</v>
      </c>
      <c r="D101" s="4">
        <v>3</v>
      </c>
      <c r="E101" s="4">
        <v>3</v>
      </c>
      <c r="F101" s="4">
        <v>3</v>
      </c>
      <c r="G101" s="4">
        <v>1</v>
      </c>
      <c r="H101" s="4">
        <v>1</v>
      </c>
      <c r="I101" s="4">
        <v>3</v>
      </c>
      <c r="J101" s="4">
        <v>4</v>
      </c>
      <c r="K101" s="4">
        <v>3</v>
      </c>
      <c r="L101" s="4">
        <v>3</v>
      </c>
      <c r="M101" s="4">
        <v>3</v>
      </c>
      <c r="N101" s="4">
        <v>2</v>
      </c>
      <c r="O101" s="4">
        <v>2</v>
      </c>
      <c r="P101" s="4">
        <v>3</v>
      </c>
      <c r="Q101" s="4">
        <v>3</v>
      </c>
      <c r="R101" s="4">
        <v>3</v>
      </c>
      <c r="S101" s="4">
        <v>4</v>
      </c>
      <c r="T101" s="4">
        <v>4</v>
      </c>
      <c r="U101" s="4">
        <v>1</v>
      </c>
      <c r="V101" s="4">
        <v>1</v>
      </c>
      <c r="W101" s="4">
        <v>3</v>
      </c>
      <c r="X101" s="7" t="s">
        <v>30</v>
      </c>
      <c r="Y101" s="5"/>
      <c r="AB101" s="6">
        <f t="shared" si="0"/>
        <v>53</v>
      </c>
    </row>
    <row r="102" spans="1:28" ht="16.5" customHeight="1">
      <c r="A102" s="4">
        <v>21338</v>
      </c>
      <c r="B102" s="4">
        <v>1</v>
      </c>
      <c r="C102" s="4">
        <v>1999</v>
      </c>
      <c r="D102" s="4">
        <v>3</v>
      </c>
      <c r="E102" s="4">
        <v>2</v>
      </c>
      <c r="F102" s="4">
        <v>3</v>
      </c>
      <c r="G102" s="4">
        <v>1</v>
      </c>
      <c r="H102" s="4">
        <v>1</v>
      </c>
      <c r="I102" s="4">
        <v>4</v>
      </c>
      <c r="J102" s="4">
        <v>4</v>
      </c>
      <c r="K102" s="4">
        <v>1</v>
      </c>
      <c r="L102" s="4">
        <v>2</v>
      </c>
      <c r="M102" s="4">
        <v>1</v>
      </c>
      <c r="N102" s="4">
        <v>1</v>
      </c>
      <c r="O102" s="4">
        <v>2</v>
      </c>
      <c r="P102" s="4">
        <v>3</v>
      </c>
      <c r="Q102" s="4">
        <v>4</v>
      </c>
      <c r="R102" s="4">
        <v>3</v>
      </c>
      <c r="S102" s="4">
        <v>2</v>
      </c>
      <c r="T102" s="4">
        <v>3</v>
      </c>
      <c r="U102" s="4">
        <v>1</v>
      </c>
      <c r="V102" s="4">
        <v>1</v>
      </c>
      <c r="W102" s="4">
        <v>4</v>
      </c>
      <c r="X102" s="7" t="s">
        <v>30</v>
      </c>
      <c r="Y102" s="5"/>
      <c r="AB102" s="6">
        <f t="shared" si="0"/>
        <v>46</v>
      </c>
    </row>
    <row r="103" spans="1:28" ht="16.5" customHeight="1">
      <c r="A103" s="4">
        <v>21344</v>
      </c>
      <c r="B103" s="4">
        <v>0</v>
      </c>
      <c r="C103" s="4">
        <v>1999</v>
      </c>
      <c r="D103" s="4">
        <v>3</v>
      </c>
      <c r="E103" s="4">
        <v>1</v>
      </c>
      <c r="F103" s="4">
        <v>1</v>
      </c>
      <c r="G103" s="4">
        <v>1</v>
      </c>
      <c r="H103" s="4">
        <v>1</v>
      </c>
      <c r="I103" s="4">
        <v>4</v>
      </c>
      <c r="J103" s="4">
        <v>3</v>
      </c>
      <c r="K103" s="4">
        <v>3</v>
      </c>
      <c r="L103" s="4">
        <v>2</v>
      </c>
      <c r="M103" s="4">
        <v>2</v>
      </c>
      <c r="N103" s="4">
        <v>1</v>
      </c>
      <c r="O103" s="4">
        <v>1</v>
      </c>
      <c r="P103" s="4">
        <v>3</v>
      </c>
      <c r="Q103" s="4">
        <v>4</v>
      </c>
      <c r="R103" s="4">
        <v>4</v>
      </c>
      <c r="S103" s="4">
        <v>3</v>
      </c>
      <c r="T103" s="4">
        <v>3</v>
      </c>
      <c r="U103" s="4">
        <v>1</v>
      </c>
      <c r="V103" s="4">
        <v>1</v>
      </c>
      <c r="W103" s="4">
        <v>2</v>
      </c>
      <c r="X103" s="7" t="s">
        <v>81</v>
      </c>
      <c r="Y103" s="5"/>
      <c r="AB103" s="6">
        <f t="shared" si="0"/>
        <v>44</v>
      </c>
    </row>
    <row r="104" spans="1:28" ht="16.5" customHeight="1">
      <c r="A104" s="4">
        <v>21357</v>
      </c>
      <c r="B104" s="4">
        <v>0</v>
      </c>
      <c r="C104" s="4">
        <v>1999</v>
      </c>
      <c r="D104" s="4">
        <v>2</v>
      </c>
      <c r="E104" s="4">
        <v>2</v>
      </c>
      <c r="F104" s="4">
        <v>1</v>
      </c>
      <c r="G104" s="4">
        <v>1</v>
      </c>
      <c r="H104" s="4">
        <v>1</v>
      </c>
      <c r="I104" s="4">
        <v>2</v>
      </c>
      <c r="J104" s="4">
        <v>2</v>
      </c>
      <c r="K104" s="4">
        <v>3</v>
      </c>
      <c r="L104" s="4">
        <v>3</v>
      </c>
      <c r="M104" s="4">
        <v>2</v>
      </c>
      <c r="N104" s="4">
        <v>1</v>
      </c>
      <c r="O104" s="4">
        <v>3</v>
      </c>
      <c r="P104" s="4">
        <v>3</v>
      </c>
      <c r="Q104" s="4">
        <v>2</v>
      </c>
      <c r="R104" s="4">
        <v>3</v>
      </c>
      <c r="S104" s="4">
        <v>2</v>
      </c>
      <c r="T104" s="4">
        <v>2</v>
      </c>
      <c r="U104" s="4">
        <v>1</v>
      </c>
      <c r="V104" s="4">
        <v>3</v>
      </c>
      <c r="W104" s="4">
        <v>1</v>
      </c>
      <c r="X104" s="7" t="s">
        <v>30</v>
      </c>
      <c r="Y104" s="5"/>
      <c r="AB104" s="6">
        <f t="shared" si="0"/>
        <v>40</v>
      </c>
    </row>
    <row r="105" spans="1:28" ht="16.5" customHeight="1">
      <c r="A105" s="4">
        <v>21449</v>
      </c>
      <c r="B105" s="4">
        <v>0</v>
      </c>
      <c r="C105" s="4">
        <v>1999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2</v>
      </c>
      <c r="J105" s="4">
        <v>2</v>
      </c>
      <c r="K105" s="4">
        <v>1</v>
      </c>
      <c r="L105" s="4">
        <v>2</v>
      </c>
      <c r="M105" s="4">
        <v>2</v>
      </c>
      <c r="N105" s="4">
        <v>1</v>
      </c>
      <c r="O105" s="4">
        <v>2</v>
      </c>
      <c r="P105" s="4">
        <v>2</v>
      </c>
      <c r="Q105" s="4">
        <v>2</v>
      </c>
      <c r="R105" s="4">
        <v>2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7" t="s">
        <v>90</v>
      </c>
      <c r="Y105" s="5"/>
      <c r="AB105" s="6">
        <f t="shared" si="0"/>
        <v>28</v>
      </c>
    </row>
    <row r="106" spans="1:28" ht="16.5" customHeight="1">
      <c r="A106" s="4">
        <v>21506</v>
      </c>
      <c r="B106" s="4">
        <v>1</v>
      </c>
      <c r="C106" s="4">
        <v>1999</v>
      </c>
      <c r="D106" s="4">
        <v>1</v>
      </c>
      <c r="E106" s="4">
        <v>2</v>
      </c>
      <c r="F106" s="4">
        <v>2</v>
      </c>
      <c r="G106" s="4">
        <v>2</v>
      </c>
      <c r="H106" s="4">
        <v>1</v>
      </c>
      <c r="I106" s="4">
        <v>3</v>
      </c>
      <c r="J106" s="4">
        <v>2</v>
      </c>
      <c r="K106" s="4">
        <v>2</v>
      </c>
      <c r="L106" s="4">
        <v>1</v>
      </c>
      <c r="M106" s="4">
        <v>2</v>
      </c>
      <c r="N106" s="4">
        <v>1</v>
      </c>
      <c r="O106" s="4">
        <v>2</v>
      </c>
      <c r="P106" s="4">
        <v>3</v>
      </c>
      <c r="Q106" s="4">
        <v>3</v>
      </c>
      <c r="R106" s="4">
        <v>2</v>
      </c>
      <c r="S106" s="4">
        <v>2</v>
      </c>
      <c r="T106" s="4">
        <v>3</v>
      </c>
      <c r="U106" s="4">
        <v>1</v>
      </c>
      <c r="V106" s="4">
        <v>1</v>
      </c>
      <c r="W106" s="4">
        <v>4</v>
      </c>
      <c r="X106" s="7" t="s">
        <v>30</v>
      </c>
      <c r="Y106" s="5"/>
      <c r="AB106" s="6">
        <f t="shared" si="0"/>
        <v>40</v>
      </c>
    </row>
    <row r="107" spans="1:28" ht="16.5" customHeight="1">
      <c r="A107" s="4">
        <v>21553</v>
      </c>
      <c r="B107" s="4">
        <v>0</v>
      </c>
      <c r="C107" s="4">
        <v>1999</v>
      </c>
      <c r="D107" s="4">
        <v>4</v>
      </c>
      <c r="E107" s="4">
        <v>4</v>
      </c>
      <c r="F107" s="4">
        <v>4</v>
      </c>
      <c r="G107" s="4">
        <v>2</v>
      </c>
      <c r="H107" s="4">
        <v>3</v>
      </c>
      <c r="I107" s="4">
        <v>4</v>
      </c>
      <c r="J107" s="4">
        <v>3</v>
      </c>
      <c r="K107" s="4">
        <v>4</v>
      </c>
      <c r="L107" s="4">
        <v>1</v>
      </c>
      <c r="M107" s="4">
        <v>3</v>
      </c>
      <c r="N107" s="4">
        <v>1</v>
      </c>
      <c r="O107" s="4">
        <v>4</v>
      </c>
      <c r="P107" s="4">
        <v>3</v>
      </c>
      <c r="Q107" s="4">
        <v>3</v>
      </c>
      <c r="R107" s="4">
        <v>4</v>
      </c>
      <c r="S107" s="4">
        <v>3</v>
      </c>
      <c r="T107" s="4">
        <v>3</v>
      </c>
      <c r="U107" s="4">
        <v>1</v>
      </c>
      <c r="V107" s="4">
        <v>1</v>
      </c>
      <c r="W107" s="4">
        <v>4</v>
      </c>
      <c r="X107" s="7" t="s">
        <v>30</v>
      </c>
      <c r="Y107" s="5"/>
      <c r="AB107" s="6">
        <f t="shared" si="0"/>
        <v>59</v>
      </c>
    </row>
    <row r="108" spans="1:28" ht="16.5" customHeight="1">
      <c r="A108" s="4">
        <v>21652</v>
      </c>
      <c r="B108" s="4">
        <v>0</v>
      </c>
      <c r="C108" s="4">
        <v>1999</v>
      </c>
      <c r="D108" s="4">
        <v>1</v>
      </c>
      <c r="E108" s="4">
        <v>2</v>
      </c>
      <c r="F108" s="4">
        <v>2</v>
      </c>
      <c r="G108" s="4">
        <v>3</v>
      </c>
      <c r="H108" s="4">
        <v>3</v>
      </c>
      <c r="I108" s="4">
        <v>4</v>
      </c>
      <c r="J108" s="4">
        <v>4</v>
      </c>
      <c r="K108" s="4">
        <v>2</v>
      </c>
      <c r="L108" s="4">
        <v>4</v>
      </c>
      <c r="M108" s="4">
        <v>3</v>
      </c>
      <c r="N108" s="4">
        <v>1</v>
      </c>
      <c r="O108" s="4">
        <v>3</v>
      </c>
      <c r="P108" s="4">
        <v>3</v>
      </c>
      <c r="Q108" s="4">
        <v>4</v>
      </c>
      <c r="R108" s="4">
        <v>2</v>
      </c>
      <c r="S108" s="4">
        <v>2</v>
      </c>
      <c r="T108" s="4">
        <v>2</v>
      </c>
      <c r="U108" s="4">
        <v>2</v>
      </c>
      <c r="V108" s="4">
        <v>2</v>
      </c>
      <c r="W108" s="4">
        <v>2</v>
      </c>
      <c r="X108" s="7" t="s">
        <v>30</v>
      </c>
      <c r="Y108" s="5"/>
      <c r="AB108" s="6">
        <f t="shared" si="0"/>
        <v>51</v>
      </c>
    </row>
    <row r="109" spans="1:28" ht="16.5" customHeight="1">
      <c r="A109" s="4">
        <v>22408</v>
      </c>
      <c r="B109" s="4">
        <v>0</v>
      </c>
      <c r="C109" s="4">
        <v>1999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3</v>
      </c>
      <c r="J109" s="4">
        <v>2</v>
      </c>
      <c r="K109" s="4">
        <v>4</v>
      </c>
      <c r="L109" s="4">
        <v>2</v>
      </c>
      <c r="M109" s="4">
        <v>1</v>
      </c>
      <c r="N109" s="4">
        <v>1</v>
      </c>
      <c r="O109" s="4">
        <v>3</v>
      </c>
      <c r="P109" s="4">
        <v>2</v>
      </c>
      <c r="Q109" s="4">
        <v>2</v>
      </c>
      <c r="R109" s="4">
        <v>3</v>
      </c>
      <c r="S109" s="4">
        <v>3</v>
      </c>
      <c r="T109" s="4">
        <v>3</v>
      </c>
      <c r="U109" s="4">
        <v>2</v>
      </c>
      <c r="V109" s="4">
        <v>1</v>
      </c>
      <c r="W109" s="4">
        <v>1</v>
      </c>
      <c r="X109" s="7" t="s">
        <v>30</v>
      </c>
      <c r="Y109" s="5"/>
      <c r="AB109" s="6">
        <f t="shared" si="0"/>
        <v>38</v>
      </c>
    </row>
    <row r="110" spans="1:28" ht="16.5" customHeight="1">
      <c r="A110" s="4">
        <v>22600</v>
      </c>
      <c r="B110" s="4">
        <v>0</v>
      </c>
      <c r="C110" s="4">
        <v>1999</v>
      </c>
      <c r="D110" s="4">
        <v>3</v>
      </c>
      <c r="E110" s="4">
        <v>2</v>
      </c>
      <c r="F110" s="4">
        <v>2</v>
      </c>
      <c r="G110" s="4">
        <v>2</v>
      </c>
      <c r="H110" s="4">
        <v>1</v>
      </c>
      <c r="I110" s="4">
        <v>3</v>
      </c>
      <c r="J110" s="4">
        <v>3</v>
      </c>
      <c r="K110" s="4">
        <v>2</v>
      </c>
      <c r="L110" s="4">
        <v>2</v>
      </c>
      <c r="M110" s="4">
        <v>1</v>
      </c>
      <c r="N110" s="4">
        <v>1</v>
      </c>
      <c r="O110" s="4">
        <v>3</v>
      </c>
      <c r="P110" s="4">
        <v>3</v>
      </c>
      <c r="Q110" s="4">
        <v>3</v>
      </c>
      <c r="R110" s="4">
        <v>2</v>
      </c>
      <c r="S110" s="4">
        <v>1</v>
      </c>
      <c r="T110" s="4">
        <v>4</v>
      </c>
      <c r="U110" s="4">
        <v>1</v>
      </c>
      <c r="V110" s="4">
        <v>2</v>
      </c>
      <c r="W110" s="4">
        <v>4</v>
      </c>
      <c r="X110" s="7" t="s">
        <v>91</v>
      </c>
      <c r="Y110" s="5">
        <v>4</v>
      </c>
      <c r="AB110" s="6">
        <f t="shared" si="0"/>
        <v>45</v>
      </c>
    </row>
    <row r="111" spans="1:28" ht="16.5" customHeight="1">
      <c r="A111" s="4">
        <v>22602</v>
      </c>
      <c r="B111" s="4">
        <v>0</v>
      </c>
      <c r="C111" s="4">
        <v>1999</v>
      </c>
      <c r="D111" s="4">
        <v>3</v>
      </c>
      <c r="E111" s="4">
        <v>4</v>
      </c>
      <c r="F111" s="4">
        <v>1</v>
      </c>
      <c r="G111" s="4">
        <v>1</v>
      </c>
      <c r="H111" s="4">
        <v>1</v>
      </c>
      <c r="I111" s="4">
        <v>4</v>
      </c>
      <c r="J111" s="4">
        <v>4</v>
      </c>
      <c r="K111" s="4">
        <v>3</v>
      </c>
      <c r="L111" s="4">
        <v>1</v>
      </c>
      <c r="M111" s="4">
        <v>3</v>
      </c>
      <c r="N111" s="4">
        <v>1</v>
      </c>
      <c r="O111" s="4">
        <v>4</v>
      </c>
      <c r="P111" s="4">
        <v>3</v>
      </c>
      <c r="Q111" s="4">
        <v>4</v>
      </c>
      <c r="R111" s="4">
        <v>1</v>
      </c>
      <c r="S111" s="4">
        <v>2</v>
      </c>
      <c r="T111" s="4">
        <v>3</v>
      </c>
      <c r="U111" s="4">
        <v>1</v>
      </c>
      <c r="V111" s="4">
        <v>1</v>
      </c>
      <c r="W111" s="4">
        <v>4</v>
      </c>
      <c r="X111" s="7" t="s">
        <v>30</v>
      </c>
      <c r="Y111" s="5"/>
      <c r="AB111" s="6">
        <f t="shared" si="0"/>
        <v>49</v>
      </c>
    </row>
    <row r="112" spans="1:28" ht="16.5" customHeight="1">
      <c r="A112" s="4">
        <v>22612</v>
      </c>
      <c r="B112" s="4">
        <v>1</v>
      </c>
      <c r="C112" s="4">
        <v>1999</v>
      </c>
      <c r="D112" s="4">
        <v>2</v>
      </c>
      <c r="E112" s="4">
        <v>1</v>
      </c>
      <c r="F112" s="4">
        <v>2</v>
      </c>
      <c r="G112" s="4">
        <v>2</v>
      </c>
      <c r="H112" s="4">
        <v>1</v>
      </c>
      <c r="I112" s="4">
        <v>1</v>
      </c>
      <c r="J112" s="4">
        <v>3</v>
      </c>
      <c r="K112" s="4">
        <v>1</v>
      </c>
      <c r="L112" s="4">
        <v>2</v>
      </c>
      <c r="M112" s="4">
        <v>2</v>
      </c>
      <c r="N112" s="4">
        <v>1</v>
      </c>
      <c r="O112" s="4">
        <v>3</v>
      </c>
      <c r="P112" s="4">
        <v>3</v>
      </c>
      <c r="Q112" s="4">
        <v>4</v>
      </c>
      <c r="R112" s="4">
        <v>2</v>
      </c>
      <c r="S112" s="4">
        <v>4</v>
      </c>
      <c r="T112" s="4">
        <v>4</v>
      </c>
      <c r="U112" s="4">
        <v>1</v>
      </c>
      <c r="V112" s="4">
        <v>1</v>
      </c>
      <c r="W112" s="4">
        <v>2</v>
      </c>
      <c r="X112" s="7" t="s">
        <v>30</v>
      </c>
      <c r="Y112" s="5"/>
      <c r="AB112" s="6">
        <f t="shared" si="0"/>
        <v>42</v>
      </c>
    </row>
    <row r="113" spans="1:28" ht="16.5" customHeight="1">
      <c r="A113" s="4">
        <v>22616</v>
      </c>
      <c r="B113" s="4">
        <v>0</v>
      </c>
      <c r="C113" s="4">
        <v>1999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2</v>
      </c>
      <c r="L113" s="4">
        <v>1</v>
      </c>
      <c r="M113" s="4">
        <v>2</v>
      </c>
      <c r="N113" s="4">
        <v>1</v>
      </c>
      <c r="O113" s="4">
        <v>2</v>
      </c>
      <c r="P113" s="4">
        <v>2</v>
      </c>
      <c r="Q113" s="4">
        <v>3</v>
      </c>
      <c r="R113" s="4">
        <v>3</v>
      </c>
      <c r="S113" s="4">
        <v>2</v>
      </c>
      <c r="T113" s="4">
        <v>2</v>
      </c>
      <c r="U113" s="4">
        <v>2</v>
      </c>
      <c r="V113" s="4">
        <v>1</v>
      </c>
      <c r="W113" s="4">
        <v>1</v>
      </c>
      <c r="X113" s="7" t="s">
        <v>30</v>
      </c>
      <c r="Y113" s="5"/>
      <c r="AB113" s="6">
        <f t="shared" si="0"/>
        <v>31</v>
      </c>
    </row>
    <row r="114" spans="1:28" ht="16.5" customHeight="1">
      <c r="A114" s="4">
        <v>22625</v>
      </c>
      <c r="B114" s="4">
        <v>0</v>
      </c>
      <c r="C114" s="4">
        <v>1999</v>
      </c>
      <c r="D114" s="4">
        <v>2</v>
      </c>
      <c r="E114" s="4">
        <v>1</v>
      </c>
      <c r="F114" s="4">
        <v>1</v>
      </c>
      <c r="G114" s="4">
        <v>1</v>
      </c>
      <c r="H114" s="4">
        <v>1</v>
      </c>
      <c r="I114" s="4">
        <v>2</v>
      </c>
      <c r="J114" s="4">
        <v>3</v>
      </c>
      <c r="K114" s="4">
        <v>2</v>
      </c>
      <c r="L114" s="4">
        <v>1</v>
      </c>
      <c r="M114" s="4">
        <v>2</v>
      </c>
      <c r="N114" s="4">
        <v>1</v>
      </c>
      <c r="O114" s="4">
        <v>2</v>
      </c>
      <c r="P114" s="4">
        <v>2</v>
      </c>
      <c r="Q114" s="4">
        <v>3</v>
      </c>
      <c r="R114" s="4">
        <v>1</v>
      </c>
      <c r="S114" s="4">
        <v>2</v>
      </c>
      <c r="T114" s="4">
        <v>3</v>
      </c>
      <c r="U114" s="4">
        <v>1</v>
      </c>
      <c r="V114" s="4">
        <v>1</v>
      </c>
      <c r="W114" s="4">
        <v>2</v>
      </c>
      <c r="X114" s="7" t="s">
        <v>30</v>
      </c>
      <c r="Y114" s="5"/>
      <c r="AB114" s="6">
        <f t="shared" si="0"/>
        <v>34</v>
      </c>
    </row>
    <row r="115" spans="1:28" ht="16.5" customHeight="1">
      <c r="A115" s="4">
        <v>22632</v>
      </c>
      <c r="B115" s="4">
        <v>0</v>
      </c>
      <c r="C115" s="4">
        <v>1999</v>
      </c>
      <c r="D115" s="4">
        <v>2</v>
      </c>
      <c r="E115" s="4">
        <v>2</v>
      </c>
      <c r="F115" s="4">
        <v>2</v>
      </c>
      <c r="G115" s="4">
        <v>1</v>
      </c>
      <c r="H115" s="4">
        <v>1</v>
      </c>
      <c r="I115" s="4">
        <v>1</v>
      </c>
      <c r="J115" s="4">
        <v>1</v>
      </c>
      <c r="K115" s="4">
        <v>2</v>
      </c>
      <c r="L115" s="4">
        <v>1</v>
      </c>
      <c r="M115" s="4">
        <v>1</v>
      </c>
      <c r="N115" s="4">
        <v>1</v>
      </c>
      <c r="O115" s="4">
        <v>1</v>
      </c>
      <c r="P115" s="4">
        <v>3</v>
      </c>
      <c r="Q115" s="4">
        <v>3</v>
      </c>
      <c r="R115" s="4">
        <v>3</v>
      </c>
      <c r="S115" s="4">
        <v>2</v>
      </c>
      <c r="T115" s="4">
        <v>3</v>
      </c>
      <c r="U115" s="4">
        <v>1</v>
      </c>
      <c r="V115" s="4">
        <v>2</v>
      </c>
      <c r="W115" s="4">
        <v>2</v>
      </c>
      <c r="X115" s="7" t="s">
        <v>92</v>
      </c>
      <c r="Y115" s="5">
        <v>1</v>
      </c>
      <c r="AB115" s="6">
        <f t="shared" si="0"/>
        <v>35</v>
      </c>
    </row>
    <row r="116" spans="1:28" ht="16.5" customHeight="1">
      <c r="A116" s="4">
        <v>22633</v>
      </c>
      <c r="B116" s="4">
        <v>1</v>
      </c>
      <c r="C116" s="4">
        <v>1999</v>
      </c>
      <c r="D116" s="4">
        <v>3</v>
      </c>
      <c r="E116" s="4">
        <v>1</v>
      </c>
      <c r="F116" s="4">
        <v>2</v>
      </c>
      <c r="G116" s="4">
        <v>1</v>
      </c>
      <c r="H116" s="4">
        <v>1</v>
      </c>
      <c r="I116" s="4">
        <v>3</v>
      </c>
      <c r="J116" s="4">
        <v>4</v>
      </c>
      <c r="K116" s="4">
        <v>1</v>
      </c>
      <c r="L116" s="4">
        <v>2</v>
      </c>
      <c r="M116" s="4">
        <v>2</v>
      </c>
      <c r="N116" s="4">
        <v>3</v>
      </c>
      <c r="O116" s="4">
        <v>3</v>
      </c>
      <c r="P116" s="4">
        <v>2</v>
      </c>
      <c r="Q116" s="4">
        <v>3</v>
      </c>
      <c r="R116" s="4">
        <v>2</v>
      </c>
      <c r="S116" s="4">
        <v>3</v>
      </c>
      <c r="T116" s="4">
        <v>4</v>
      </c>
      <c r="U116" s="4">
        <v>2</v>
      </c>
      <c r="V116" s="4">
        <v>1</v>
      </c>
      <c r="W116" s="4">
        <v>1</v>
      </c>
      <c r="X116" s="7" t="s">
        <v>93</v>
      </c>
      <c r="Y116" s="5">
        <v>0</v>
      </c>
      <c r="AB116" s="6">
        <f t="shared" si="0"/>
        <v>44</v>
      </c>
    </row>
    <row r="117" spans="1:28" ht="16.5" customHeight="1">
      <c r="A117" s="4">
        <v>22676</v>
      </c>
      <c r="B117" s="4">
        <v>0</v>
      </c>
      <c r="C117" s="4">
        <v>1999</v>
      </c>
      <c r="D117" s="4">
        <v>3</v>
      </c>
      <c r="E117" s="4">
        <v>3</v>
      </c>
      <c r="F117" s="4">
        <v>4</v>
      </c>
      <c r="G117" s="4">
        <v>2</v>
      </c>
      <c r="H117" s="4">
        <v>1</v>
      </c>
      <c r="I117" s="4">
        <v>4</v>
      </c>
      <c r="J117" s="4">
        <v>4</v>
      </c>
      <c r="K117" s="4">
        <v>2</v>
      </c>
      <c r="L117" s="4">
        <v>2</v>
      </c>
      <c r="M117" s="4">
        <v>2</v>
      </c>
      <c r="N117" s="4">
        <v>1</v>
      </c>
      <c r="O117" s="4">
        <v>3</v>
      </c>
      <c r="P117" s="4">
        <v>3</v>
      </c>
      <c r="Q117" s="4">
        <v>3</v>
      </c>
      <c r="R117" s="4">
        <v>2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7" t="s">
        <v>94</v>
      </c>
      <c r="Y117" s="5"/>
      <c r="AB117" s="6">
        <f t="shared" si="0"/>
        <v>44</v>
      </c>
    </row>
    <row r="118" spans="1:28" ht="16.5" customHeight="1">
      <c r="A118" s="4">
        <v>23317</v>
      </c>
      <c r="B118" s="4">
        <v>0</v>
      </c>
      <c r="C118" s="4">
        <v>1999</v>
      </c>
      <c r="D118" s="4">
        <v>2</v>
      </c>
      <c r="E118" s="4">
        <v>2</v>
      </c>
      <c r="F118" s="4">
        <v>3</v>
      </c>
      <c r="G118" s="4">
        <v>1</v>
      </c>
      <c r="H118" s="4">
        <v>1</v>
      </c>
      <c r="I118" s="4">
        <v>3</v>
      </c>
      <c r="J118" s="4">
        <v>1</v>
      </c>
      <c r="K118" s="4">
        <v>4</v>
      </c>
      <c r="L118" s="4">
        <v>2</v>
      </c>
      <c r="M118" s="4">
        <v>1</v>
      </c>
      <c r="N118" s="4">
        <v>1</v>
      </c>
      <c r="O118" s="4">
        <v>1</v>
      </c>
      <c r="P118" s="4">
        <v>3</v>
      </c>
      <c r="Q118" s="4">
        <v>3</v>
      </c>
      <c r="R118" s="4">
        <v>2</v>
      </c>
      <c r="S118" s="4">
        <v>2</v>
      </c>
      <c r="T118" s="4">
        <v>3</v>
      </c>
      <c r="U118" s="4">
        <v>1</v>
      </c>
      <c r="V118" s="4">
        <v>3</v>
      </c>
      <c r="W118" s="4">
        <v>2</v>
      </c>
      <c r="X118" s="7" t="s">
        <v>95</v>
      </c>
      <c r="Y118" s="5"/>
      <c r="AB118" s="6">
        <f t="shared" si="0"/>
        <v>41</v>
      </c>
    </row>
    <row r="119" spans="1:28" ht="16.5" customHeight="1">
      <c r="A119" s="4">
        <v>20713</v>
      </c>
      <c r="B119" s="4">
        <v>1</v>
      </c>
      <c r="C119" s="4">
        <v>1999</v>
      </c>
      <c r="D119" s="4">
        <v>2</v>
      </c>
      <c r="E119" s="4">
        <v>3</v>
      </c>
      <c r="F119" s="4">
        <v>3</v>
      </c>
      <c r="G119" s="4">
        <v>1</v>
      </c>
      <c r="H119" s="4">
        <v>1</v>
      </c>
      <c r="I119" s="4">
        <v>2</v>
      </c>
      <c r="J119" s="4">
        <v>1</v>
      </c>
      <c r="K119" s="4">
        <v>2</v>
      </c>
      <c r="L119" s="4">
        <v>1</v>
      </c>
      <c r="M119" s="4">
        <v>1</v>
      </c>
      <c r="N119" s="4">
        <v>1</v>
      </c>
      <c r="O119" s="4">
        <v>3</v>
      </c>
      <c r="P119" s="4">
        <v>2</v>
      </c>
      <c r="Q119" s="4">
        <v>3</v>
      </c>
      <c r="R119" s="4">
        <v>2</v>
      </c>
      <c r="S119" s="4">
        <v>1</v>
      </c>
      <c r="T119" s="4">
        <v>2</v>
      </c>
      <c r="U119" s="4">
        <v>3</v>
      </c>
      <c r="V119" s="4">
        <v>1</v>
      </c>
      <c r="W119" s="4">
        <v>1</v>
      </c>
      <c r="X119" s="7" t="s">
        <v>96</v>
      </c>
      <c r="Y119" s="5"/>
      <c r="AB119" s="6">
        <f t="shared" si="0"/>
        <v>36</v>
      </c>
    </row>
    <row r="120" spans="1:28" ht="16.5" customHeight="1">
      <c r="A120" s="4">
        <v>19667</v>
      </c>
      <c r="B120" s="4">
        <v>0</v>
      </c>
      <c r="C120" s="4">
        <v>1999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2</v>
      </c>
      <c r="L120" s="4">
        <v>1</v>
      </c>
      <c r="M120" s="4">
        <v>1</v>
      </c>
      <c r="N120" s="4">
        <v>1</v>
      </c>
      <c r="O120" s="4">
        <v>1</v>
      </c>
      <c r="P120" s="4">
        <v>2</v>
      </c>
      <c r="Q120" s="4">
        <v>2</v>
      </c>
      <c r="R120" s="4">
        <v>3</v>
      </c>
      <c r="S120" s="4">
        <v>2</v>
      </c>
      <c r="T120" s="4">
        <v>2</v>
      </c>
      <c r="U120" s="4">
        <v>1</v>
      </c>
      <c r="V120" s="4">
        <v>1</v>
      </c>
      <c r="W120" s="4">
        <v>3</v>
      </c>
      <c r="X120" s="7" t="s">
        <v>97</v>
      </c>
      <c r="Y120" s="5"/>
      <c r="AB120" s="6">
        <f t="shared" si="0"/>
        <v>29</v>
      </c>
    </row>
    <row r="121" spans="1:28" ht="16.5" customHeight="1">
      <c r="A121" s="4">
        <v>23451</v>
      </c>
      <c r="B121" s="4">
        <v>1</v>
      </c>
      <c r="C121" s="4">
        <v>1999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2</v>
      </c>
      <c r="P121" s="4">
        <v>2</v>
      </c>
      <c r="Q121" s="4">
        <v>2</v>
      </c>
      <c r="R121" s="4">
        <v>2</v>
      </c>
      <c r="S121" s="4">
        <v>2</v>
      </c>
      <c r="T121" s="4">
        <v>3</v>
      </c>
      <c r="U121" s="4">
        <v>1</v>
      </c>
      <c r="V121" s="4">
        <v>1</v>
      </c>
      <c r="W121" s="4">
        <v>3</v>
      </c>
      <c r="X121" s="7" t="s">
        <v>98</v>
      </c>
      <c r="Y121" s="5">
        <v>1</v>
      </c>
      <c r="AB121" s="6">
        <f t="shared" si="0"/>
        <v>29</v>
      </c>
    </row>
    <row r="122" spans="1:28" ht="16.5" customHeight="1">
      <c r="A122" s="4">
        <v>23626</v>
      </c>
      <c r="B122" s="4">
        <v>0</v>
      </c>
      <c r="C122" s="4">
        <v>1999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3</v>
      </c>
      <c r="J122" s="4">
        <v>2</v>
      </c>
      <c r="K122" s="4">
        <v>4</v>
      </c>
      <c r="L122" s="4">
        <v>1</v>
      </c>
      <c r="M122" s="4">
        <v>1</v>
      </c>
      <c r="N122" s="4">
        <v>1</v>
      </c>
      <c r="O122" s="4">
        <v>1</v>
      </c>
      <c r="P122" s="4">
        <v>2</v>
      </c>
      <c r="Q122" s="4">
        <v>3</v>
      </c>
      <c r="R122" s="4">
        <v>2</v>
      </c>
      <c r="S122" s="4">
        <v>1</v>
      </c>
      <c r="T122" s="4">
        <v>3</v>
      </c>
      <c r="U122" s="4">
        <v>1</v>
      </c>
      <c r="V122" s="4">
        <v>2</v>
      </c>
      <c r="W122" s="4">
        <v>3</v>
      </c>
      <c r="X122" s="7" t="s">
        <v>30</v>
      </c>
      <c r="Y122" s="5"/>
      <c r="AB122" s="6">
        <f t="shared" si="0"/>
        <v>35</v>
      </c>
    </row>
    <row r="123" spans="1:28" ht="16.5" customHeight="1">
      <c r="A123" s="4">
        <v>19964</v>
      </c>
      <c r="B123" s="4">
        <v>0</v>
      </c>
      <c r="C123" s="4">
        <v>1999</v>
      </c>
      <c r="D123" s="4">
        <v>2</v>
      </c>
      <c r="E123" s="4">
        <v>2</v>
      </c>
      <c r="F123" s="4">
        <v>3</v>
      </c>
      <c r="G123" s="4">
        <v>3</v>
      </c>
      <c r="H123" s="4">
        <v>1</v>
      </c>
      <c r="I123" s="4">
        <v>3</v>
      </c>
      <c r="J123" s="4">
        <v>3</v>
      </c>
      <c r="K123" s="4">
        <v>2</v>
      </c>
      <c r="L123" s="4">
        <v>2</v>
      </c>
      <c r="M123" s="4">
        <v>2</v>
      </c>
      <c r="N123" s="4">
        <v>1</v>
      </c>
      <c r="O123" s="4">
        <v>3</v>
      </c>
      <c r="P123" s="4">
        <v>3</v>
      </c>
      <c r="Q123" s="4">
        <v>3</v>
      </c>
      <c r="R123" s="4">
        <v>3</v>
      </c>
      <c r="S123" s="4">
        <v>3</v>
      </c>
      <c r="T123" s="4">
        <v>3</v>
      </c>
      <c r="U123" s="4">
        <v>2</v>
      </c>
      <c r="V123" s="4">
        <v>2</v>
      </c>
      <c r="W123" s="4">
        <v>3</v>
      </c>
      <c r="X123" s="7" t="s">
        <v>99</v>
      </c>
      <c r="Y123" s="5">
        <v>0</v>
      </c>
      <c r="AB123" s="6">
        <f t="shared" si="0"/>
        <v>49</v>
      </c>
    </row>
    <row r="124" spans="1:28" ht="16.5" customHeight="1">
      <c r="A124" s="4">
        <v>23749</v>
      </c>
      <c r="B124" s="4">
        <v>0</v>
      </c>
      <c r="C124" s="4">
        <v>1999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2</v>
      </c>
      <c r="J124" s="4">
        <v>2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2</v>
      </c>
      <c r="S124" s="4">
        <v>1</v>
      </c>
      <c r="T124" s="4">
        <v>3</v>
      </c>
      <c r="U124" s="4">
        <v>1</v>
      </c>
      <c r="V124" s="4">
        <v>1</v>
      </c>
      <c r="W124" s="4">
        <v>1</v>
      </c>
      <c r="X124" s="7" t="s">
        <v>100</v>
      </c>
      <c r="Y124" s="5">
        <v>4</v>
      </c>
      <c r="AB124" s="6">
        <f t="shared" si="0"/>
        <v>25</v>
      </c>
    </row>
    <row r="125" spans="1:28" ht="16.5" customHeight="1">
      <c r="A125" s="4">
        <v>19814</v>
      </c>
      <c r="B125" s="4">
        <v>0</v>
      </c>
      <c r="C125" s="4">
        <v>2000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3</v>
      </c>
      <c r="L125" s="4">
        <v>1</v>
      </c>
      <c r="M125" s="4">
        <v>1</v>
      </c>
      <c r="N125" s="4">
        <v>1</v>
      </c>
      <c r="O125" s="4">
        <v>1</v>
      </c>
      <c r="P125" s="4">
        <v>2</v>
      </c>
      <c r="Q125" s="4">
        <v>1</v>
      </c>
      <c r="R125" s="4">
        <v>2</v>
      </c>
      <c r="S125" s="4">
        <v>3</v>
      </c>
      <c r="T125" s="4">
        <v>3</v>
      </c>
      <c r="U125" s="4">
        <v>1</v>
      </c>
      <c r="V125" s="4">
        <v>4</v>
      </c>
      <c r="W125" s="4">
        <v>2</v>
      </c>
      <c r="X125" s="7" t="s">
        <v>30</v>
      </c>
      <c r="Y125" s="5"/>
      <c r="AB125" s="6">
        <f t="shared" si="0"/>
        <v>32</v>
      </c>
    </row>
    <row r="126" spans="1:28" ht="16.5" customHeight="1">
      <c r="A126" s="4">
        <v>19928</v>
      </c>
      <c r="B126" s="4">
        <v>0</v>
      </c>
      <c r="C126" s="4">
        <v>2000</v>
      </c>
      <c r="D126" s="4">
        <v>2</v>
      </c>
      <c r="E126" s="4">
        <v>4</v>
      </c>
      <c r="F126" s="4">
        <v>4</v>
      </c>
      <c r="G126" s="4">
        <v>1</v>
      </c>
      <c r="H126" s="4">
        <v>1</v>
      </c>
      <c r="I126" s="4">
        <v>3</v>
      </c>
      <c r="J126" s="4">
        <v>3</v>
      </c>
      <c r="K126" s="4">
        <v>4</v>
      </c>
      <c r="L126" s="4">
        <v>3</v>
      </c>
      <c r="M126" s="4">
        <v>1</v>
      </c>
      <c r="N126" s="4">
        <v>1</v>
      </c>
      <c r="O126" s="4">
        <v>4</v>
      </c>
      <c r="P126" s="4">
        <v>4</v>
      </c>
      <c r="Q126" s="4">
        <v>4</v>
      </c>
      <c r="R126" s="4">
        <v>3</v>
      </c>
      <c r="S126" s="4">
        <v>3</v>
      </c>
      <c r="T126" s="4">
        <v>4</v>
      </c>
      <c r="U126" s="4">
        <v>1</v>
      </c>
      <c r="V126" s="4">
        <v>1</v>
      </c>
      <c r="W126" s="4">
        <v>4</v>
      </c>
      <c r="X126" s="7" t="s">
        <v>101</v>
      </c>
      <c r="Y126" s="5"/>
      <c r="AB126" s="6">
        <f t="shared" si="0"/>
        <v>55</v>
      </c>
    </row>
    <row r="127" spans="1:28" ht="16.5" customHeight="1">
      <c r="A127" s="4">
        <v>19997</v>
      </c>
      <c r="B127" s="4">
        <v>0</v>
      </c>
      <c r="C127" s="4">
        <v>2000</v>
      </c>
      <c r="D127" s="4">
        <v>4</v>
      </c>
      <c r="E127" s="4">
        <v>3</v>
      </c>
      <c r="F127" s="4">
        <v>2</v>
      </c>
      <c r="G127" s="4">
        <v>1</v>
      </c>
      <c r="H127" s="4">
        <v>1</v>
      </c>
      <c r="I127" s="4">
        <v>3</v>
      </c>
      <c r="J127" s="4">
        <v>3</v>
      </c>
      <c r="K127" s="4">
        <v>1</v>
      </c>
      <c r="L127" s="4">
        <v>2</v>
      </c>
      <c r="M127" s="4">
        <v>1</v>
      </c>
      <c r="N127" s="4">
        <v>1</v>
      </c>
      <c r="O127" s="4">
        <v>1</v>
      </c>
      <c r="P127" s="4">
        <v>3</v>
      </c>
      <c r="Q127" s="4">
        <v>4</v>
      </c>
      <c r="R127" s="4">
        <v>3</v>
      </c>
      <c r="S127" s="4">
        <v>2</v>
      </c>
      <c r="T127" s="4">
        <v>2</v>
      </c>
      <c r="U127" s="4">
        <v>3</v>
      </c>
      <c r="V127" s="4">
        <v>1</v>
      </c>
      <c r="W127" s="4">
        <v>2</v>
      </c>
      <c r="X127" s="7" t="s">
        <v>30</v>
      </c>
      <c r="Y127" s="5"/>
      <c r="AB127" s="6">
        <f t="shared" si="0"/>
        <v>43</v>
      </c>
    </row>
    <row r="128" spans="1:28" ht="16.5" customHeight="1">
      <c r="A128" s="4">
        <v>20612</v>
      </c>
      <c r="B128" s="4">
        <v>1</v>
      </c>
      <c r="C128" s="4">
        <v>2000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4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2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7" t="s">
        <v>30</v>
      </c>
      <c r="Y128" s="5"/>
      <c r="AB128" s="6">
        <f t="shared" si="0"/>
        <v>24</v>
      </c>
    </row>
    <row r="129" spans="1:28" ht="16.5" customHeight="1">
      <c r="A129" s="4">
        <v>21317</v>
      </c>
      <c r="B129" s="4">
        <v>0</v>
      </c>
      <c r="C129" s="4">
        <v>2000</v>
      </c>
      <c r="D129" s="4">
        <v>3</v>
      </c>
      <c r="E129" s="4">
        <v>2</v>
      </c>
      <c r="F129" s="4">
        <v>3</v>
      </c>
      <c r="G129" s="4">
        <v>3</v>
      </c>
      <c r="H129" s="4">
        <v>1</v>
      </c>
      <c r="I129" s="4">
        <v>3</v>
      </c>
      <c r="J129" s="4">
        <v>3</v>
      </c>
      <c r="K129" s="4">
        <v>1</v>
      </c>
      <c r="L129" s="4">
        <v>3</v>
      </c>
      <c r="M129" s="4">
        <v>2</v>
      </c>
      <c r="N129" s="4">
        <v>2</v>
      </c>
      <c r="O129" s="4">
        <v>2</v>
      </c>
      <c r="P129" s="4">
        <v>2</v>
      </c>
      <c r="Q129" s="4">
        <v>3</v>
      </c>
      <c r="R129" s="4">
        <v>1</v>
      </c>
      <c r="S129" s="4">
        <v>1</v>
      </c>
      <c r="T129" s="4">
        <v>2</v>
      </c>
      <c r="U129" s="4">
        <v>1</v>
      </c>
      <c r="V129" s="4">
        <v>1</v>
      </c>
      <c r="W129" s="4">
        <v>4</v>
      </c>
      <c r="X129" s="7" t="s">
        <v>102</v>
      </c>
      <c r="Y129" s="5"/>
      <c r="AB129" s="6">
        <f t="shared" si="0"/>
        <v>43</v>
      </c>
    </row>
    <row r="130" spans="1:28" ht="16.5" customHeight="1">
      <c r="A130" s="4">
        <v>21575</v>
      </c>
      <c r="B130" s="4">
        <v>0</v>
      </c>
      <c r="C130" s="4">
        <v>2000</v>
      </c>
      <c r="D130" s="4">
        <v>2</v>
      </c>
      <c r="E130" s="4">
        <v>1</v>
      </c>
      <c r="F130" s="4">
        <v>1</v>
      </c>
      <c r="G130" s="4">
        <v>1</v>
      </c>
      <c r="H130" s="4">
        <v>1</v>
      </c>
      <c r="I130" s="4">
        <v>2</v>
      </c>
      <c r="J130" s="4">
        <v>1</v>
      </c>
      <c r="K130" s="4">
        <v>1</v>
      </c>
      <c r="L130" s="4">
        <v>1</v>
      </c>
      <c r="M130" s="4">
        <v>2</v>
      </c>
      <c r="N130" s="4">
        <v>1</v>
      </c>
      <c r="O130" s="4">
        <v>3</v>
      </c>
      <c r="P130" s="4">
        <v>2</v>
      </c>
      <c r="Q130" s="4">
        <v>3</v>
      </c>
      <c r="R130" s="4">
        <v>3</v>
      </c>
      <c r="S130" s="4">
        <v>3</v>
      </c>
      <c r="T130" s="4">
        <v>4</v>
      </c>
      <c r="U130" s="4">
        <v>1</v>
      </c>
      <c r="V130" s="4">
        <v>1</v>
      </c>
      <c r="W130" s="4">
        <v>2</v>
      </c>
      <c r="X130" s="7" t="s">
        <v>103</v>
      </c>
      <c r="Y130" s="5">
        <v>2</v>
      </c>
      <c r="AB130" s="6">
        <f t="shared" si="0"/>
        <v>36</v>
      </c>
    </row>
    <row r="131" spans="1:28" ht="16.5" customHeight="1">
      <c r="A131" s="4">
        <v>22634</v>
      </c>
      <c r="B131" s="4">
        <v>1</v>
      </c>
      <c r="C131" s="4">
        <v>2000</v>
      </c>
      <c r="D131" s="4">
        <v>1</v>
      </c>
      <c r="E131" s="4">
        <v>2</v>
      </c>
      <c r="F131" s="4">
        <v>1</v>
      </c>
      <c r="G131" s="4">
        <v>2</v>
      </c>
      <c r="H131" s="4">
        <v>1</v>
      </c>
      <c r="I131" s="4">
        <v>2</v>
      </c>
      <c r="J131" s="4">
        <v>3</v>
      </c>
      <c r="K131" s="4">
        <v>2</v>
      </c>
      <c r="L131" s="4">
        <v>1</v>
      </c>
      <c r="M131" s="4">
        <v>1</v>
      </c>
      <c r="N131" s="4">
        <v>1</v>
      </c>
      <c r="O131" s="4">
        <v>1</v>
      </c>
      <c r="P131" s="4">
        <v>2</v>
      </c>
      <c r="Q131" s="4">
        <v>4</v>
      </c>
      <c r="R131" s="4">
        <v>2</v>
      </c>
      <c r="S131" s="4">
        <v>1</v>
      </c>
      <c r="T131" s="4">
        <v>1</v>
      </c>
      <c r="U131" s="4">
        <v>1</v>
      </c>
      <c r="V131" s="4">
        <v>4</v>
      </c>
      <c r="W131" s="4">
        <v>1</v>
      </c>
      <c r="X131" s="7" t="s">
        <v>104</v>
      </c>
      <c r="Y131" s="5">
        <v>3</v>
      </c>
      <c r="AB131" s="6">
        <f t="shared" si="0"/>
        <v>34</v>
      </c>
    </row>
    <row r="132" spans="1:28" ht="16.5" customHeight="1">
      <c r="A132" s="4">
        <v>22635</v>
      </c>
      <c r="B132" s="4">
        <v>0</v>
      </c>
      <c r="C132" s="4">
        <v>2000</v>
      </c>
      <c r="D132" s="4">
        <v>1</v>
      </c>
      <c r="E132" s="4">
        <v>2</v>
      </c>
      <c r="F132" s="4">
        <v>3</v>
      </c>
      <c r="G132" s="4">
        <v>2</v>
      </c>
      <c r="H132" s="4">
        <v>1</v>
      </c>
      <c r="I132" s="4">
        <v>4</v>
      </c>
      <c r="J132" s="4">
        <v>3</v>
      </c>
      <c r="K132" s="4">
        <v>2</v>
      </c>
      <c r="L132" s="4">
        <v>2</v>
      </c>
      <c r="M132" s="4">
        <v>2</v>
      </c>
      <c r="N132" s="4">
        <v>3</v>
      </c>
      <c r="O132" s="4">
        <v>2</v>
      </c>
      <c r="P132" s="4">
        <v>3</v>
      </c>
      <c r="Q132" s="4">
        <v>3</v>
      </c>
      <c r="R132" s="4">
        <v>2</v>
      </c>
      <c r="S132" s="4">
        <v>2</v>
      </c>
      <c r="T132" s="4">
        <v>3</v>
      </c>
      <c r="U132" s="4">
        <v>1</v>
      </c>
      <c r="V132" s="4">
        <v>1</v>
      </c>
      <c r="W132" s="4">
        <v>3</v>
      </c>
      <c r="X132" s="7" t="s">
        <v>105</v>
      </c>
      <c r="Y132" s="5">
        <v>4</v>
      </c>
      <c r="AB132" s="6">
        <f t="shared" si="0"/>
        <v>45</v>
      </c>
    </row>
    <row r="133" spans="1:28" ht="16.5" customHeight="1">
      <c r="A133" s="4">
        <v>22911</v>
      </c>
      <c r="B133" s="4">
        <v>1</v>
      </c>
      <c r="C133" s="4">
        <v>2000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3</v>
      </c>
      <c r="J133" s="4">
        <v>2</v>
      </c>
      <c r="K133" s="4">
        <v>3</v>
      </c>
      <c r="L133" s="4">
        <v>1</v>
      </c>
      <c r="M133" s="4">
        <v>1</v>
      </c>
      <c r="N133" s="4">
        <v>1</v>
      </c>
      <c r="O133" s="4">
        <v>3</v>
      </c>
      <c r="P133" s="4">
        <v>3</v>
      </c>
      <c r="Q133" s="4">
        <v>4</v>
      </c>
      <c r="R133" s="4">
        <v>3</v>
      </c>
      <c r="S133" s="4">
        <v>2</v>
      </c>
      <c r="T133" s="4">
        <v>1</v>
      </c>
      <c r="U133" s="4">
        <v>1</v>
      </c>
      <c r="V133" s="4">
        <v>1</v>
      </c>
      <c r="W133" s="4">
        <v>2</v>
      </c>
      <c r="X133" s="7" t="s">
        <v>106</v>
      </c>
      <c r="Y133" s="5">
        <v>1</v>
      </c>
      <c r="AB133" s="6">
        <f t="shared" si="0"/>
        <v>36</v>
      </c>
    </row>
    <row r="134" spans="1:28" ht="16.5" customHeight="1">
      <c r="A134" s="4">
        <v>23244</v>
      </c>
      <c r="B134" s="4">
        <v>0</v>
      </c>
      <c r="C134" s="4">
        <v>2000</v>
      </c>
      <c r="D134" s="4">
        <v>4</v>
      </c>
      <c r="E134" s="4">
        <v>1</v>
      </c>
      <c r="F134" s="4">
        <v>1</v>
      </c>
      <c r="G134" s="4">
        <v>1</v>
      </c>
      <c r="H134" s="4">
        <v>1</v>
      </c>
      <c r="I134" s="4">
        <v>3</v>
      </c>
      <c r="J134" s="4">
        <v>4</v>
      </c>
      <c r="K134" s="4">
        <v>2</v>
      </c>
      <c r="L134" s="4">
        <v>2</v>
      </c>
      <c r="M134" s="4">
        <v>3</v>
      </c>
      <c r="N134" s="4">
        <v>2</v>
      </c>
      <c r="O134" s="4">
        <v>2</v>
      </c>
      <c r="P134" s="4">
        <v>3</v>
      </c>
      <c r="Q134" s="4">
        <v>3</v>
      </c>
      <c r="R134" s="4">
        <v>2</v>
      </c>
      <c r="S134" s="4">
        <v>3</v>
      </c>
      <c r="T134" s="4">
        <v>2</v>
      </c>
      <c r="U134" s="4">
        <v>1</v>
      </c>
      <c r="V134" s="4">
        <v>1</v>
      </c>
      <c r="W134" s="4">
        <v>3</v>
      </c>
      <c r="X134" s="7" t="s">
        <v>30</v>
      </c>
      <c r="Y134" s="5"/>
      <c r="AB134" s="6">
        <f t="shared" si="0"/>
        <v>44</v>
      </c>
    </row>
    <row r="135" spans="1:28" ht="16.5" customHeight="1">
      <c r="A135" s="4">
        <v>23246</v>
      </c>
      <c r="B135" s="4">
        <v>0</v>
      </c>
      <c r="C135" s="4">
        <v>2000</v>
      </c>
      <c r="D135" s="4">
        <v>3</v>
      </c>
      <c r="E135" s="4">
        <v>3</v>
      </c>
      <c r="F135" s="4">
        <v>1</v>
      </c>
      <c r="G135" s="4">
        <v>2</v>
      </c>
      <c r="H135" s="4">
        <v>1</v>
      </c>
      <c r="I135" s="4">
        <v>3</v>
      </c>
      <c r="J135" s="4">
        <v>4</v>
      </c>
      <c r="K135" s="4">
        <v>2</v>
      </c>
      <c r="L135" s="4">
        <v>4</v>
      </c>
      <c r="M135" s="4">
        <v>4</v>
      </c>
      <c r="N135" s="4">
        <v>3</v>
      </c>
      <c r="O135" s="4">
        <v>3</v>
      </c>
      <c r="P135" s="4">
        <v>4</v>
      </c>
      <c r="Q135" s="4">
        <v>4</v>
      </c>
      <c r="R135" s="4">
        <v>3</v>
      </c>
      <c r="S135" s="4">
        <v>3</v>
      </c>
      <c r="T135" s="4">
        <v>3</v>
      </c>
      <c r="U135" s="4">
        <v>2</v>
      </c>
      <c r="V135" s="4">
        <v>1</v>
      </c>
      <c r="W135" s="4">
        <v>2</v>
      </c>
      <c r="X135" s="7" t="s">
        <v>107</v>
      </c>
      <c r="Y135" s="5">
        <v>0</v>
      </c>
      <c r="AB135" s="6">
        <f t="shared" si="0"/>
        <v>55</v>
      </c>
    </row>
    <row r="136" spans="1:28" ht="16.5" customHeight="1">
      <c r="A136" s="4">
        <v>23248</v>
      </c>
      <c r="B136" s="4">
        <v>0</v>
      </c>
      <c r="C136" s="4">
        <v>2000</v>
      </c>
      <c r="D136" s="4">
        <v>1</v>
      </c>
      <c r="E136" s="4">
        <v>3</v>
      </c>
      <c r="F136" s="4">
        <v>1</v>
      </c>
      <c r="G136" s="4">
        <v>3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3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3</v>
      </c>
      <c r="T136" s="4">
        <v>3</v>
      </c>
      <c r="U136" s="4">
        <v>1</v>
      </c>
      <c r="V136" s="4">
        <v>1</v>
      </c>
      <c r="W136" s="4">
        <v>4</v>
      </c>
      <c r="X136" s="7" t="s">
        <v>108</v>
      </c>
      <c r="Y136" s="5">
        <v>3</v>
      </c>
      <c r="AB136" s="6">
        <f t="shared" si="0"/>
        <v>33</v>
      </c>
    </row>
    <row r="137" spans="1:28" ht="16.5" customHeight="1">
      <c r="A137" s="4">
        <v>23321</v>
      </c>
      <c r="B137" s="4">
        <v>0</v>
      </c>
      <c r="C137" s="4">
        <v>2000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4</v>
      </c>
      <c r="J137" s="4">
        <v>3</v>
      </c>
      <c r="K137" s="4">
        <v>3</v>
      </c>
      <c r="L137" s="4">
        <v>2</v>
      </c>
      <c r="M137" s="4">
        <v>1</v>
      </c>
      <c r="N137" s="4">
        <v>1</v>
      </c>
      <c r="O137" s="4">
        <v>4</v>
      </c>
      <c r="P137" s="4">
        <v>2</v>
      </c>
      <c r="Q137" s="4">
        <v>2</v>
      </c>
      <c r="R137" s="4">
        <v>1</v>
      </c>
      <c r="S137" s="4">
        <v>1</v>
      </c>
      <c r="T137" s="4">
        <v>3</v>
      </c>
      <c r="U137" s="4">
        <v>1</v>
      </c>
      <c r="V137" s="4">
        <v>1</v>
      </c>
      <c r="W137" s="4">
        <v>3</v>
      </c>
      <c r="X137" s="7" t="s">
        <v>30</v>
      </c>
      <c r="Y137" s="5"/>
      <c r="AB137" s="6">
        <f t="shared" si="0"/>
        <v>37</v>
      </c>
    </row>
    <row r="138" spans="1:28" ht="16.5" customHeight="1">
      <c r="A138" s="4">
        <v>23607</v>
      </c>
      <c r="B138" s="4">
        <v>0</v>
      </c>
      <c r="C138" s="4">
        <v>2000</v>
      </c>
      <c r="D138" s="4">
        <v>2</v>
      </c>
      <c r="E138" s="4">
        <v>2</v>
      </c>
      <c r="F138" s="4">
        <v>1</v>
      </c>
      <c r="G138" s="4">
        <v>1</v>
      </c>
      <c r="H138" s="4">
        <v>4</v>
      </c>
      <c r="I138" s="4">
        <v>4</v>
      </c>
      <c r="J138" s="4">
        <v>2</v>
      </c>
      <c r="K138" s="4">
        <v>4</v>
      </c>
      <c r="L138" s="4">
        <v>3</v>
      </c>
      <c r="M138" s="4">
        <v>2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7" t="s">
        <v>109</v>
      </c>
      <c r="Y138" s="5">
        <v>0</v>
      </c>
      <c r="AB138" s="6">
        <f t="shared" si="0"/>
        <v>35</v>
      </c>
    </row>
    <row r="139" spans="1:28" ht="16.5" customHeight="1">
      <c r="A139" s="4">
        <v>23655</v>
      </c>
      <c r="B139" s="4">
        <v>0</v>
      </c>
      <c r="C139" s="4">
        <v>2000</v>
      </c>
      <c r="D139" s="4">
        <v>1</v>
      </c>
      <c r="E139" s="4">
        <v>3</v>
      </c>
      <c r="F139" s="4">
        <v>1</v>
      </c>
      <c r="G139" s="4">
        <v>3</v>
      </c>
      <c r="H139" s="4">
        <v>1</v>
      </c>
      <c r="I139" s="4">
        <v>4</v>
      </c>
      <c r="J139" s="4">
        <v>3</v>
      </c>
      <c r="K139" s="4">
        <v>3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3</v>
      </c>
      <c r="U139" s="4">
        <v>1</v>
      </c>
      <c r="V139" s="4">
        <v>1</v>
      </c>
      <c r="W139" s="4">
        <v>2</v>
      </c>
      <c r="X139" s="7" t="s">
        <v>110</v>
      </c>
      <c r="Y139" s="5">
        <v>1</v>
      </c>
      <c r="AB139" s="6">
        <f t="shared" si="0"/>
        <v>34</v>
      </c>
    </row>
    <row r="140" spans="1:28" ht="16.5" customHeight="1">
      <c r="A140" s="4">
        <v>23717</v>
      </c>
      <c r="B140" s="4">
        <v>0</v>
      </c>
      <c r="C140" s="4">
        <v>2000</v>
      </c>
      <c r="D140" s="4">
        <v>1</v>
      </c>
      <c r="E140" s="4">
        <v>1</v>
      </c>
      <c r="F140" s="4">
        <v>4</v>
      </c>
      <c r="G140" s="4">
        <v>1</v>
      </c>
      <c r="H140" s="4">
        <v>1</v>
      </c>
      <c r="I140" s="4">
        <v>4</v>
      </c>
      <c r="J140" s="4">
        <v>3</v>
      </c>
      <c r="K140" s="4">
        <v>2</v>
      </c>
      <c r="L140" s="4">
        <v>1</v>
      </c>
      <c r="M140" s="4">
        <v>4</v>
      </c>
      <c r="N140" s="4">
        <v>1</v>
      </c>
      <c r="O140" s="4">
        <v>1</v>
      </c>
      <c r="P140" s="4">
        <v>4</v>
      </c>
      <c r="Q140" s="4">
        <v>2</v>
      </c>
      <c r="R140" s="4">
        <v>1</v>
      </c>
      <c r="S140" s="4">
        <v>1</v>
      </c>
      <c r="T140" s="4">
        <v>2</v>
      </c>
      <c r="U140" s="4">
        <v>1</v>
      </c>
      <c r="V140" s="4">
        <v>1</v>
      </c>
      <c r="W140" s="4">
        <v>1</v>
      </c>
      <c r="X140" s="7" t="s">
        <v>111</v>
      </c>
      <c r="Y140" s="5">
        <v>1</v>
      </c>
      <c r="AB140" s="6">
        <f t="shared" si="0"/>
        <v>37</v>
      </c>
    </row>
    <row r="141" spans="1:28" ht="16.5" customHeight="1">
      <c r="A141" s="4">
        <v>19877</v>
      </c>
      <c r="B141" s="4">
        <v>0</v>
      </c>
      <c r="C141" s="4">
        <v>2001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3</v>
      </c>
      <c r="L141" s="4">
        <v>1</v>
      </c>
      <c r="M141" s="4">
        <v>1</v>
      </c>
      <c r="N141" s="4">
        <v>1</v>
      </c>
      <c r="O141" s="4">
        <v>1</v>
      </c>
      <c r="P141" s="4">
        <v>4</v>
      </c>
      <c r="Q141" s="4">
        <v>4</v>
      </c>
      <c r="R141" s="4">
        <v>4</v>
      </c>
      <c r="S141" s="4">
        <v>3</v>
      </c>
      <c r="T141" s="4">
        <v>2</v>
      </c>
      <c r="U141" s="4">
        <v>1</v>
      </c>
      <c r="V141" s="4">
        <v>1</v>
      </c>
      <c r="W141" s="4">
        <v>1</v>
      </c>
      <c r="X141" s="7" t="s">
        <v>30</v>
      </c>
      <c r="Y141" s="5"/>
      <c r="AB141" s="6">
        <f t="shared" si="0"/>
        <v>34</v>
      </c>
    </row>
    <row r="142" spans="1:28" ht="16.5" customHeight="1">
      <c r="A142" s="4">
        <v>21261</v>
      </c>
      <c r="B142" s="4">
        <v>0</v>
      </c>
      <c r="C142" s="4">
        <v>2001</v>
      </c>
      <c r="D142" s="4">
        <v>1</v>
      </c>
      <c r="E142" s="4">
        <v>2</v>
      </c>
      <c r="F142" s="4">
        <v>1</v>
      </c>
      <c r="G142" s="4">
        <v>1</v>
      </c>
      <c r="H142" s="4">
        <v>1</v>
      </c>
      <c r="I142" s="4">
        <v>1</v>
      </c>
      <c r="J142" s="4">
        <v>2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2</v>
      </c>
      <c r="Q142" s="4">
        <v>2</v>
      </c>
      <c r="R142" s="4">
        <v>2</v>
      </c>
      <c r="S142" s="4">
        <v>2</v>
      </c>
      <c r="T142" s="4">
        <v>2</v>
      </c>
      <c r="U142" s="4">
        <v>1</v>
      </c>
      <c r="V142" s="4">
        <v>3</v>
      </c>
      <c r="W142" s="4">
        <v>2</v>
      </c>
      <c r="X142" s="7" t="s">
        <v>30</v>
      </c>
      <c r="Y142" s="5"/>
      <c r="AB142" s="6">
        <f t="shared" si="0"/>
        <v>30</v>
      </c>
    </row>
    <row r="143" spans="1:28" ht="16.5" customHeight="1">
      <c r="A143" s="4">
        <v>22001</v>
      </c>
      <c r="B143" s="4">
        <v>0</v>
      </c>
      <c r="C143" s="4">
        <v>2001</v>
      </c>
      <c r="D143" s="4">
        <v>2</v>
      </c>
      <c r="E143" s="4">
        <v>2</v>
      </c>
      <c r="F143" s="4">
        <v>2</v>
      </c>
      <c r="G143" s="4">
        <v>2</v>
      </c>
      <c r="H143" s="4">
        <v>2</v>
      </c>
      <c r="I143" s="4">
        <v>4</v>
      </c>
      <c r="J143" s="4">
        <v>4</v>
      </c>
      <c r="K143" s="4">
        <v>4</v>
      </c>
      <c r="L143" s="4">
        <v>1</v>
      </c>
      <c r="M143" s="4">
        <v>3</v>
      </c>
      <c r="N143" s="4">
        <v>3</v>
      </c>
      <c r="O143" s="4">
        <v>3</v>
      </c>
      <c r="P143" s="4">
        <v>3</v>
      </c>
      <c r="Q143" s="4">
        <v>3</v>
      </c>
      <c r="R143" s="4">
        <v>3</v>
      </c>
      <c r="S143" s="4">
        <v>2</v>
      </c>
      <c r="T143" s="4">
        <v>2</v>
      </c>
      <c r="U143" s="4">
        <v>2</v>
      </c>
      <c r="V143" s="4">
        <v>2</v>
      </c>
      <c r="W143" s="4">
        <v>3</v>
      </c>
      <c r="X143" s="7" t="s">
        <v>30</v>
      </c>
      <c r="Y143" s="5"/>
      <c r="AB143" s="6">
        <f t="shared" si="0"/>
        <v>52</v>
      </c>
    </row>
    <row r="144" spans="1:28" ht="16.5" customHeight="1">
      <c r="A144" s="4">
        <v>22057</v>
      </c>
      <c r="B144" s="4">
        <v>0</v>
      </c>
      <c r="C144" s="4">
        <v>2001</v>
      </c>
      <c r="D144" s="4">
        <v>1</v>
      </c>
      <c r="E144" s="4">
        <v>2</v>
      </c>
      <c r="F144" s="4">
        <v>1</v>
      </c>
      <c r="G144" s="4">
        <v>1</v>
      </c>
      <c r="H144" s="4">
        <v>1</v>
      </c>
      <c r="I144" s="4">
        <v>3</v>
      </c>
      <c r="J144" s="4">
        <v>4</v>
      </c>
      <c r="K144" s="4">
        <v>3</v>
      </c>
      <c r="L144" s="4">
        <v>1</v>
      </c>
      <c r="M144" s="4">
        <v>3</v>
      </c>
      <c r="N144" s="4">
        <v>1</v>
      </c>
      <c r="O144" s="4">
        <v>1</v>
      </c>
      <c r="P144" s="4">
        <v>3</v>
      </c>
      <c r="Q144" s="4">
        <v>4</v>
      </c>
      <c r="R144" s="4">
        <v>4</v>
      </c>
      <c r="S144" s="4">
        <v>3</v>
      </c>
      <c r="T144" s="4">
        <v>3</v>
      </c>
      <c r="U144" s="4">
        <v>1</v>
      </c>
      <c r="V144" s="4">
        <v>1</v>
      </c>
      <c r="W144" s="4">
        <v>3</v>
      </c>
      <c r="X144" s="7" t="s">
        <v>112</v>
      </c>
      <c r="Y144" s="5"/>
      <c r="AB144" s="6">
        <f t="shared" si="0"/>
        <v>44</v>
      </c>
    </row>
    <row r="145" spans="1:28" ht="16.5" customHeight="1">
      <c r="A145" s="4">
        <v>22916</v>
      </c>
      <c r="B145" s="4">
        <v>1</v>
      </c>
      <c r="C145" s="4">
        <v>2001</v>
      </c>
      <c r="D145" s="4">
        <v>2</v>
      </c>
      <c r="E145" s="4">
        <v>3</v>
      </c>
      <c r="F145" s="4">
        <v>2</v>
      </c>
      <c r="G145" s="4">
        <v>4</v>
      </c>
      <c r="H145" s="4">
        <v>1</v>
      </c>
      <c r="I145" s="4">
        <v>2</v>
      </c>
      <c r="J145" s="4">
        <v>1</v>
      </c>
      <c r="K145" s="4">
        <v>2</v>
      </c>
      <c r="L145" s="4">
        <v>3</v>
      </c>
      <c r="M145" s="4">
        <v>1</v>
      </c>
      <c r="N145" s="4">
        <v>2</v>
      </c>
      <c r="O145" s="4">
        <v>1</v>
      </c>
      <c r="P145" s="4">
        <v>2</v>
      </c>
      <c r="Q145" s="4">
        <v>4</v>
      </c>
      <c r="R145" s="4">
        <v>2</v>
      </c>
      <c r="S145" s="4">
        <v>3</v>
      </c>
      <c r="T145" s="4">
        <v>1</v>
      </c>
      <c r="U145" s="4">
        <v>1</v>
      </c>
      <c r="V145" s="4">
        <v>2</v>
      </c>
      <c r="W145" s="4">
        <v>3</v>
      </c>
      <c r="X145" s="7" t="s">
        <v>113</v>
      </c>
      <c r="Y145" s="5">
        <v>4</v>
      </c>
      <c r="AB145" s="6">
        <f t="shared" si="0"/>
        <v>42</v>
      </c>
    </row>
    <row r="146" spans="1:28" ht="16.5" customHeight="1">
      <c r="A146" s="4">
        <v>23242</v>
      </c>
      <c r="B146" s="4">
        <v>0</v>
      </c>
      <c r="C146" s="4">
        <v>2001</v>
      </c>
      <c r="D146" s="4">
        <v>4</v>
      </c>
      <c r="E146" s="4">
        <v>3</v>
      </c>
      <c r="F146" s="4">
        <v>3</v>
      </c>
      <c r="G146" s="4">
        <v>3</v>
      </c>
      <c r="H146" s="4">
        <v>1</v>
      </c>
      <c r="I146" s="4">
        <v>4</v>
      </c>
      <c r="J146" s="4">
        <v>4</v>
      </c>
      <c r="K146" s="4">
        <v>4</v>
      </c>
      <c r="L146" s="4">
        <v>4</v>
      </c>
      <c r="M146" s="4">
        <v>4</v>
      </c>
      <c r="N146" s="4">
        <v>2</v>
      </c>
      <c r="O146" s="4">
        <v>4</v>
      </c>
      <c r="P146" s="4">
        <v>2</v>
      </c>
      <c r="Q146" s="4">
        <v>3</v>
      </c>
      <c r="R146" s="4">
        <v>2</v>
      </c>
      <c r="S146" s="4">
        <v>2</v>
      </c>
      <c r="T146" s="4">
        <v>3</v>
      </c>
      <c r="U146" s="4">
        <v>2</v>
      </c>
      <c r="V146" s="4">
        <v>1</v>
      </c>
      <c r="W146" s="4">
        <v>2</v>
      </c>
      <c r="X146" s="7" t="s">
        <v>30</v>
      </c>
      <c r="Y146" s="5"/>
      <c r="AB146" s="6">
        <f t="shared" si="0"/>
        <v>57</v>
      </c>
    </row>
    <row r="147" spans="1:28" ht="16.5" customHeight="1">
      <c r="A147" s="4">
        <v>23254</v>
      </c>
      <c r="B147" s="4">
        <v>0</v>
      </c>
      <c r="C147" s="4">
        <v>2001</v>
      </c>
      <c r="D147" s="4">
        <v>2</v>
      </c>
      <c r="E147" s="4">
        <v>2</v>
      </c>
      <c r="F147" s="4">
        <v>3</v>
      </c>
      <c r="G147" s="4">
        <v>2</v>
      </c>
      <c r="H147" s="4">
        <v>1</v>
      </c>
      <c r="I147" s="4">
        <v>4</v>
      </c>
      <c r="J147" s="4">
        <v>4</v>
      </c>
      <c r="K147" s="4">
        <v>3</v>
      </c>
      <c r="L147" s="4">
        <v>3</v>
      </c>
      <c r="M147" s="4">
        <v>2</v>
      </c>
      <c r="N147" s="4">
        <v>2</v>
      </c>
      <c r="O147" s="4">
        <v>3</v>
      </c>
      <c r="P147" s="4">
        <v>2</v>
      </c>
      <c r="Q147" s="4">
        <v>3</v>
      </c>
      <c r="R147" s="4">
        <v>2</v>
      </c>
      <c r="S147" s="4">
        <v>4</v>
      </c>
      <c r="T147" s="4">
        <v>3</v>
      </c>
      <c r="U147" s="4">
        <v>1</v>
      </c>
      <c r="V147" s="4">
        <v>1</v>
      </c>
      <c r="W147" s="4">
        <v>2</v>
      </c>
      <c r="X147" s="7" t="s">
        <v>114</v>
      </c>
      <c r="Y147" s="5">
        <v>1</v>
      </c>
      <c r="AB147" s="6">
        <f t="shared" si="0"/>
        <v>49</v>
      </c>
    </row>
    <row r="148" spans="1:28" ht="16.5" customHeight="1">
      <c r="A148" s="4">
        <v>22009</v>
      </c>
      <c r="B148" s="4">
        <v>0</v>
      </c>
      <c r="C148" s="4">
        <v>2001</v>
      </c>
      <c r="D148" s="4">
        <v>3</v>
      </c>
      <c r="E148" s="4">
        <v>2</v>
      </c>
      <c r="F148" s="4">
        <v>2</v>
      </c>
      <c r="G148" s="4">
        <v>2</v>
      </c>
      <c r="H148" s="4">
        <v>1</v>
      </c>
      <c r="I148" s="4">
        <v>4</v>
      </c>
      <c r="J148" s="4">
        <v>3</v>
      </c>
      <c r="K148" s="4">
        <v>1</v>
      </c>
      <c r="L148" s="4">
        <v>3</v>
      </c>
      <c r="M148" s="4">
        <v>3</v>
      </c>
      <c r="N148" s="4">
        <v>1</v>
      </c>
      <c r="O148" s="4">
        <v>4</v>
      </c>
      <c r="P148" s="4">
        <v>3</v>
      </c>
      <c r="Q148" s="4">
        <v>3</v>
      </c>
      <c r="R148" s="4">
        <v>4</v>
      </c>
      <c r="S148" s="4">
        <v>4</v>
      </c>
      <c r="T148" s="4">
        <v>4</v>
      </c>
      <c r="U148" s="4">
        <v>1</v>
      </c>
      <c r="V148" s="4">
        <v>2</v>
      </c>
      <c r="W148" s="4">
        <v>3</v>
      </c>
      <c r="X148" s="7" t="s">
        <v>115</v>
      </c>
      <c r="Y148" s="5">
        <v>1</v>
      </c>
      <c r="AB148" s="6">
        <f t="shared" si="0"/>
        <v>53</v>
      </c>
    </row>
    <row r="149" spans="1:28" ht="16.5" customHeight="1">
      <c r="A149" s="4">
        <v>23258</v>
      </c>
      <c r="B149" s="4">
        <v>1</v>
      </c>
      <c r="C149" s="4">
        <v>2001</v>
      </c>
      <c r="D149" s="4">
        <v>2</v>
      </c>
      <c r="E149" s="4">
        <v>2</v>
      </c>
      <c r="F149" s="4">
        <v>3</v>
      </c>
      <c r="G149" s="4">
        <v>1</v>
      </c>
      <c r="H149" s="4">
        <v>1</v>
      </c>
      <c r="I149" s="4">
        <v>4</v>
      </c>
      <c r="J149" s="4">
        <v>4</v>
      </c>
      <c r="K149" s="4">
        <v>2</v>
      </c>
      <c r="L149" s="4">
        <v>1</v>
      </c>
      <c r="M149" s="4">
        <v>1</v>
      </c>
      <c r="N149" s="4">
        <v>1</v>
      </c>
      <c r="O149" s="4">
        <v>3</v>
      </c>
      <c r="P149" s="4">
        <v>2</v>
      </c>
      <c r="Q149" s="4">
        <v>3</v>
      </c>
      <c r="R149" s="4">
        <v>3</v>
      </c>
      <c r="S149" s="4">
        <v>2</v>
      </c>
      <c r="T149" s="4">
        <v>3</v>
      </c>
      <c r="U149" s="4">
        <v>1</v>
      </c>
      <c r="V149" s="4">
        <v>1</v>
      </c>
      <c r="W149" s="4">
        <v>1</v>
      </c>
      <c r="X149" s="7" t="s">
        <v>116</v>
      </c>
      <c r="Y149" s="5">
        <v>2</v>
      </c>
      <c r="AB149" s="6">
        <f t="shared" si="0"/>
        <v>41</v>
      </c>
    </row>
    <row r="150" spans="1:28" ht="16.5" customHeight="1">
      <c r="A150" s="4">
        <v>23243</v>
      </c>
      <c r="B150" s="4">
        <v>0</v>
      </c>
      <c r="C150" s="4">
        <v>2001</v>
      </c>
      <c r="D150" s="4">
        <v>2</v>
      </c>
      <c r="E150" s="4">
        <v>3</v>
      </c>
      <c r="F150" s="4">
        <v>2</v>
      </c>
      <c r="G150" s="4">
        <v>1</v>
      </c>
      <c r="H150" s="4">
        <v>1</v>
      </c>
      <c r="I150" s="4">
        <v>3</v>
      </c>
      <c r="J150" s="4">
        <v>4</v>
      </c>
      <c r="K150" s="4">
        <v>3</v>
      </c>
      <c r="L150" s="4">
        <v>2</v>
      </c>
      <c r="M150" s="4">
        <v>1</v>
      </c>
      <c r="N150" s="4">
        <v>1</v>
      </c>
      <c r="O150" s="4">
        <v>3</v>
      </c>
      <c r="P150" s="4">
        <v>4</v>
      </c>
      <c r="Q150" s="4">
        <v>4</v>
      </c>
      <c r="R150" s="4">
        <v>4</v>
      </c>
      <c r="S150" s="4">
        <v>4</v>
      </c>
      <c r="T150" s="4">
        <v>4</v>
      </c>
      <c r="U150" s="4">
        <v>1</v>
      </c>
      <c r="V150" s="4">
        <v>1</v>
      </c>
      <c r="W150" s="4">
        <v>3</v>
      </c>
      <c r="X150" s="7" t="s">
        <v>30</v>
      </c>
      <c r="Y150" s="5"/>
      <c r="AB150" s="6">
        <f t="shared" si="0"/>
        <v>51</v>
      </c>
    </row>
    <row r="151" spans="1:28" ht="16.5" customHeight="1">
      <c r="A151" s="4">
        <v>19797</v>
      </c>
      <c r="B151" s="4">
        <v>0</v>
      </c>
      <c r="C151" s="4">
        <v>2001</v>
      </c>
      <c r="D151" s="4">
        <v>1</v>
      </c>
      <c r="E151" s="4">
        <v>2</v>
      </c>
      <c r="F151" s="4">
        <v>2</v>
      </c>
      <c r="G151" s="4">
        <v>2</v>
      </c>
      <c r="H151" s="4">
        <v>3</v>
      </c>
      <c r="I151" s="4">
        <v>4</v>
      </c>
      <c r="J151" s="4">
        <v>4</v>
      </c>
      <c r="K151" s="4">
        <v>2</v>
      </c>
      <c r="L151" s="4">
        <v>2</v>
      </c>
      <c r="M151" s="4">
        <v>1</v>
      </c>
      <c r="N151" s="4">
        <v>1</v>
      </c>
      <c r="O151" s="4">
        <v>1</v>
      </c>
      <c r="P151" s="4">
        <v>3</v>
      </c>
      <c r="Q151" s="4">
        <v>3</v>
      </c>
      <c r="R151" s="4">
        <v>3</v>
      </c>
      <c r="S151" s="4">
        <v>3</v>
      </c>
      <c r="T151" s="4">
        <v>3</v>
      </c>
      <c r="U151" s="4">
        <v>2</v>
      </c>
      <c r="V151" s="4">
        <v>2</v>
      </c>
      <c r="W151" s="4">
        <v>2</v>
      </c>
      <c r="X151" s="7" t="s">
        <v>117</v>
      </c>
      <c r="Y151" s="5">
        <v>4</v>
      </c>
      <c r="AB151" s="6">
        <f t="shared" si="0"/>
        <v>46</v>
      </c>
    </row>
    <row r="152" spans="1:28" ht="16.5" customHeight="1">
      <c r="A152" s="4">
        <v>23280</v>
      </c>
      <c r="B152" s="4">
        <v>0</v>
      </c>
      <c r="C152" s="4">
        <v>2001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3</v>
      </c>
      <c r="J152" s="4">
        <v>3</v>
      </c>
      <c r="K152" s="4">
        <v>2</v>
      </c>
      <c r="L152" s="4">
        <v>2</v>
      </c>
      <c r="M152" s="4">
        <v>1</v>
      </c>
      <c r="N152" s="4">
        <v>1</v>
      </c>
      <c r="O152" s="4">
        <v>1</v>
      </c>
      <c r="P152" s="4">
        <v>2</v>
      </c>
      <c r="Q152" s="4">
        <v>2</v>
      </c>
      <c r="R152" s="4">
        <v>2</v>
      </c>
      <c r="S152" s="4">
        <v>1</v>
      </c>
      <c r="T152" s="4">
        <v>2</v>
      </c>
      <c r="U152" s="4">
        <v>1</v>
      </c>
      <c r="V152" s="4">
        <v>1</v>
      </c>
      <c r="W152" s="4">
        <v>4</v>
      </c>
      <c r="X152" s="7" t="s">
        <v>118</v>
      </c>
      <c r="Y152" s="5">
        <v>1</v>
      </c>
      <c r="AB152" s="6">
        <f t="shared" si="0"/>
        <v>33</v>
      </c>
    </row>
    <row r="153" spans="1:28" ht="16.5" customHeight="1">
      <c r="A153" s="4">
        <v>20562</v>
      </c>
      <c r="B153" s="4">
        <v>0</v>
      </c>
      <c r="C153" s="4">
        <v>2002</v>
      </c>
      <c r="D153" s="4">
        <v>2</v>
      </c>
      <c r="E153" s="4">
        <v>3</v>
      </c>
      <c r="F153" s="4">
        <v>3</v>
      </c>
      <c r="G153" s="4">
        <v>2</v>
      </c>
      <c r="H153" s="4">
        <v>1</v>
      </c>
      <c r="I153" s="4">
        <v>2</v>
      </c>
      <c r="J153" s="4">
        <v>3</v>
      </c>
      <c r="K153" s="4">
        <v>2</v>
      </c>
      <c r="L153" s="4">
        <v>1</v>
      </c>
      <c r="M153" s="4">
        <v>3</v>
      </c>
      <c r="N153" s="4">
        <v>1</v>
      </c>
      <c r="O153" s="4">
        <v>2</v>
      </c>
      <c r="P153" s="4">
        <v>3</v>
      </c>
      <c r="Q153" s="4">
        <v>3</v>
      </c>
      <c r="R153" s="4">
        <v>2</v>
      </c>
      <c r="S153" s="4">
        <v>3</v>
      </c>
      <c r="T153" s="4">
        <v>3</v>
      </c>
      <c r="U153" s="4">
        <v>1</v>
      </c>
      <c r="V153" s="4">
        <v>1</v>
      </c>
      <c r="W153" s="4">
        <v>2</v>
      </c>
      <c r="X153" s="7" t="s">
        <v>119</v>
      </c>
      <c r="Y153" s="5">
        <v>1</v>
      </c>
      <c r="AB153" s="6">
        <f t="shared" si="0"/>
        <v>43</v>
      </c>
    </row>
    <row r="154" spans="1:28" ht="16.5" customHeight="1">
      <c r="A154" s="4">
        <v>23777</v>
      </c>
      <c r="B154" s="4">
        <v>0</v>
      </c>
      <c r="C154" s="4">
        <v>2002</v>
      </c>
      <c r="D154" s="4">
        <v>2</v>
      </c>
      <c r="E154" s="4">
        <v>3</v>
      </c>
      <c r="F154" s="4">
        <v>3</v>
      </c>
      <c r="G154" s="4">
        <v>1</v>
      </c>
      <c r="H154" s="4">
        <v>4</v>
      </c>
      <c r="I154" s="4">
        <v>4</v>
      </c>
      <c r="J154" s="4">
        <v>2</v>
      </c>
      <c r="K154" s="4">
        <v>2</v>
      </c>
      <c r="L154" s="4">
        <v>2</v>
      </c>
      <c r="M154" s="4">
        <v>1</v>
      </c>
      <c r="N154" s="4">
        <v>1</v>
      </c>
      <c r="O154" s="4">
        <v>3</v>
      </c>
      <c r="P154" s="4">
        <v>1</v>
      </c>
      <c r="Q154" s="4">
        <v>2</v>
      </c>
      <c r="R154" s="4">
        <v>2</v>
      </c>
      <c r="S154" s="4">
        <v>2</v>
      </c>
      <c r="T154" s="4">
        <v>2</v>
      </c>
      <c r="U154" s="4">
        <v>1</v>
      </c>
      <c r="V154" s="4">
        <v>2</v>
      </c>
      <c r="W154" s="4">
        <v>3</v>
      </c>
      <c r="X154" s="7" t="s">
        <v>30</v>
      </c>
      <c r="Y154" s="5"/>
      <c r="AB154" s="6">
        <f t="shared" si="0"/>
        <v>43</v>
      </c>
    </row>
    <row r="155" spans="1:28" ht="16.5" customHeight="1">
      <c r="AB155" s="6"/>
    </row>
    <row r="156" spans="1:28" ht="16.5" customHeight="1">
      <c r="AB156" s="6"/>
    </row>
    <row r="157" spans="1:28" ht="16.5" customHeight="1">
      <c r="X157" s="8"/>
      <c r="AB157" s="6"/>
    </row>
    <row r="158" spans="1:28" ht="16.5" customHeight="1">
      <c r="X158" s="8"/>
      <c r="AB158" s="6"/>
    </row>
    <row r="159" spans="1:28" ht="16.5" customHeight="1">
      <c r="X159" s="8"/>
      <c r="AB159" s="6"/>
    </row>
    <row r="160" spans="1:28" ht="16.5" customHeight="1">
      <c r="X160" s="8"/>
      <c r="AB160" s="6"/>
    </row>
    <row r="161" spans="24:28" ht="16.5" customHeight="1">
      <c r="X161" s="8"/>
      <c r="AB161" s="6"/>
    </row>
    <row r="162" spans="24:28" ht="16.5" customHeight="1">
      <c r="X162" s="8"/>
      <c r="AB162" s="6"/>
    </row>
    <row r="163" spans="24:28" ht="16.5" customHeight="1">
      <c r="X163" s="8"/>
      <c r="AB163" s="6"/>
    </row>
    <row r="164" spans="24:28" ht="16.5" customHeight="1">
      <c r="X164" s="8"/>
      <c r="AB164" s="6"/>
    </row>
    <row r="165" spans="24:28" ht="16.5" customHeight="1">
      <c r="X165" s="8"/>
      <c r="AB165" s="6"/>
    </row>
    <row r="166" spans="24:28" ht="16.5" customHeight="1">
      <c r="X166" s="8"/>
      <c r="AB166" s="6"/>
    </row>
    <row r="167" spans="24:28" ht="16.5" customHeight="1">
      <c r="X167" s="8"/>
      <c r="AB167" s="6"/>
    </row>
    <row r="168" spans="24:28" ht="16.5" customHeight="1">
      <c r="X168" s="8"/>
      <c r="AB168" s="6"/>
    </row>
    <row r="169" spans="24:28" ht="16.5" customHeight="1">
      <c r="X169" s="8"/>
      <c r="AB169" s="6"/>
    </row>
    <row r="170" spans="24:28" ht="16.5" customHeight="1">
      <c r="X170" s="8"/>
      <c r="AB170" s="6"/>
    </row>
    <row r="171" spans="24:28" ht="16.5" customHeight="1">
      <c r="X171" s="8"/>
      <c r="AB171" s="6"/>
    </row>
    <row r="172" spans="24:28" ht="16.5" customHeight="1">
      <c r="X172" s="8"/>
      <c r="AB172" s="6"/>
    </row>
    <row r="173" spans="24:28" ht="16.5" customHeight="1">
      <c r="X173" s="8"/>
      <c r="AB173" s="6"/>
    </row>
    <row r="174" spans="24:28" ht="16.5" customHeight="1">
      <c r="X174" s="8"/>
      <c r="AB174" s="6"/>
    </row>
    <row r="175" spans="24:28" ht="16.5" customHeight="1">
      <c r="X175" s="8"/>
      <c r="AB175" s="6"/>
    </row>
    <row r="176" spans="24:28" ht="16.5" customHeight="1">
      <c r="AB176" s="6"/>
    </row>
    <row r="177" spans="28:28" ht="16.5" customHeight="1">
      <c r="AB177" s="6"/>
    </row>
    <row r="178" spans="28:28" ht="16.5" customHeight="1">
      <c r="AB178" s="6"/>
    </row>
    <row r="179" spans="28:28" ht="16.5" customHeight="1">
      <c r="AB179" s="6"/>
    </row>
    <row r="180" spans="28:28" ht="16.5" customHeight="1">
      <c r="AB180" s="6"/>
    </row>
    <row r="181" spans="28:28" ht="16.5" customHeight="1">
      <c r="AB181" s="6"/>
    </row>
    <row r="182" spans="28:28" ht="16.5" customHeight="1">
      <c r="AB182" s="6"/>
    </row>
    <row r="183" spans="28:28" ht="16.5" customHeight="1">
      <c r="AB183" s="6"/>
    </row>
    <row r="184" spans="28:28" ht="16.5" customHeight="1">
      <c r="AB184" s="6"/>
    </row>
    <row r="185" spans="28:28" ht="16.5" customHeight="1">
      <c r="AB185" s="6"/>
    </row>
    <row r="186" spans="28:28" ht="16.5" customHeight="1">
      <c r="AB186" s="6"/>
    </row>
    <row r="187" spans="28:28" ht="16.5" customHeight="1">
      <c r="AB187" s="6"/>
    </row>
    <row r="188" spans="28:28" ht="16.5" customHeight="1">
      <c r="AB188" s="6"/>
    </row>
    <row r="189" spans="28:28" ht="16.5" customHeight="1">
      <c r="AB189" s="6"/>
    </row>
    <row r="190" spans="28:28" ht="16.5" customHeight="1">
      <c r="AB190" s="6"/>
    </row>
    <row r="191" spans="28:28" ht="16.5" customHeight="1">
      <c r="AB191" s="6"/>
    </row>
    <row r="192" spans="28:28" ht="16.5" customHeight="1">
      <c r="AB192" s="6"/>
    </row>
    <row r="193" spans="28:28" ht="16.5" customHeight="1">
      <c r="AB193" s="6"/>
    </row>
    <row r="194" spans="28:28" ht="16.5" customHeight="1">
      <c r="AB194" s="6"/>
    </row>
    <row r="195" spans="28:28" ht="16.5" customHeight="1">
      <c r="AB195" s="6"/>
    </row>
    <row r="196" spans="28:28" ht="16.5" customHeight="1">
      <c r="AB196" s="6"/>
    </row>
    <row r="197" spans="28:28" ht="16.5" customHeight="1">
      <c r="AB197" s="6"/>
    </row>
    <row r="198" spans="28:28" ht="16.5" customHeight="1">
      <c r="AB198" s="6"/>
    </row>
    <row r="199" spans="28:28" ht="16.5" customHeight="1">
      <c r="AB199" s="6"/>
    </row>
    <row r="200" spans="28:28" ht="16.5" customHeight="1">
      <c r="AB200" s="6"/>
    </row>
    <row r="201" spans="28:28" ht="16.5" customHeight="1">
      <c r="AB201" s="6"/>
    </row>
    <row r="202" spans="28:28" ht="16.5" customHeight="1">
      <c r="AB202" s="6"/>
    </row>
    <row r="203" spans="28:28" ht="16.5" customHeight="1">
      <c r="AB203" s="6"/>
    </row>
    <row r="204" spans="28:28" ht="16.5" customHeight="1">
      <c r="AB204" s="6"/>
    </row>
    <row r="205" spans="28:28" ht="16.5" customHeight="1">
      <c r="AB205" s="6"/>
    </row>
    <row r="206" spans="28:28" ht="16.5" customHeight="1">
      <c r="AB206" s="6"/>
    </row>
    <row r="207" spans="28:28" ht="16.5" customHeight="1">
      <c r="AB207" s="6"/>
    </row>
    <row r="208" spans="28:28" ht="16.5" customHeight="1">
      <c r="AB208" s="6"/>
    </row>
    <row r="209" spans="28:28" ht="16.5" customHeight="1">
      <c r="AB209" s="6"/>
    </row>
    <row r="210" spans="28:28" ht="16.5" customHeight="1">
      <c r="AB210" s="6"/>
    </row>
    <row r="211" spans="28:28" ht="16.5" customHeight="1">
      <c r="AB211" s="6"/>
    </row>
    <row r="212" spans="28:28" ht="16.5" customHeight="1">
      <c r="AB212" s="6"/>
    </row>
    <row r="213" spans="28:28" ht="16.5" customHeight="1">
      <c r="AB213" s="6"/>
    </row>
    <row r="214" spans="28:28" ht="16.5" customHeight="1">
      <c r="AB214" s="6"/>
    </row>
    <row r="215" spans="28:28" ht="16.5" customHeight="1">
      <c r="AB215" s="6"/>
    </row>
    <row r="216" spans="28:28" ht="16.5" customHeight="1">
      <c r="AB216" s="6"/>
    </row>
    <row r="217" spans="28:28" ht="16.5" customHeight="1">
      <c r="AB217" s="6"/>
    </row>
    <row r="218" spans="28:28" ht="16.5" customHeight="1">
      <c r="AB218" s="6"/>
    </row>
    <row r="219" spans="28:28" ht="16.5" customHeight="1">
      <c r="AB219" s="6"/>
    </row>
    <row r="220" spans="28:28" ht="16.5" customHeight="1">
      <c r="AB220" s="6"/>
    </row>
    <row r="221" spans="28:28" ht="16.5" customHeight="1">
      <c r="AB221" s="6"/>
    </row>
    <row r="222" spans="28:28" ht="16.5" customHeight="1">
      <c r="AB222" s="6"/>
    </row>
    <row r="223" spans="28:28" ht="16.5" customHeight="1">
      <c r="AB223" s="6"/>
    </row>
    <row r="224" spans="28:28" ht="16.5" customHeight="1">
      <c r="AB224" s="6"/>
    </row>
    <row r="225" spans="28:28" ht="16.5" customHeight="1">
      <c r="AB225" s="6"/>
    </row>
    <row r="226" spans="28:28" ht="16.5" customHeight="1">
      <c r="AB226" s="6"/>
    </row>
    <row r="227" spans="28:28" ht="16.5" customHeight="1">
      <c r="AB227" s="6"/>
    </row>
    <row r="228" spans="28:28" ht="16.5" customHeight="1">
      <c r="AB228" s="6"/>
    </row>
    <row r="229" spans="28:28" ht="16.5" customHeight="1">
      <c r="AB229" s="6"/>
    </row>
    <row r="230" spans="28:28" ht="16.5" customHeight="1">
      <c r="AB230" s="6"/>
    </row>
    <row r="231" spans="28:28" ht="16.5" customHeight="1">
      <c r="AB231" s="6"/>
    </row>
    <row r="232" spans="28:28" ht="16.5" customHeight="1">
      <c r="AB232" s="6"/>
    </row>
    <row r="233" spans="28:28" ht="16.5" customHeight="1">
      <c r="AB233" s="6"/>
    </row>
    <row r="234" spans="28:28" ht="16.5" customHeight="1">
      <c r="AB234" s="6"/>
    </row>
    <row r="235" spans="28:28" ht="16.5" customHeight="1">
      <c r="AB235" s="6"/>
    </row>
    <row r="236" spans="28:28" ht="16.5" customHeight="1">
      <c r="AB236" s="6"/>
    </row>
    <row r="237" spans="28:28" ht="16.5" customHeight="1">
      <c r="AB237" s="6"/>
    </row>
    <row r="238" spans="28:28" ht="16.5" customHeight="1">
      <c r="AB238" s="6"/>
    </row>
    <row r="239" spans="28:28" ht="16.5" customHeight="1">
      <c r="AB239" s="6"/>
    </row>
    <row r="240" spans="28:28" ht="16.5" customHeight="1">
      <c r="AB240" s="6"/>
    </row>
    <row r="241" spans="28:28" ht="16.5" customHeight="1">
      <c r="AB241" s="6"/>
    </row>
    <row r="242" spans="28:28" ht="16.5" customHeight="1">
      <c r="AB242" s="6"/>
    </row>
    <row r="243" spans="28:28" ht="16.5" customHeight="1">
      <c r="AB243" s="6"/>
    </row>
    <row r="244" spans="28:28" ht="16.5" customHeight="1">
      <c r="AB244" s="6"/>
    </row>
    <row r="245" spans="28:28" ht="16.5" customHeight="1">
      <c r="AB245" s="6"/>
    </row>
    <row r="246" spans="28:28" ht="16.5" customHeight="1">
      <c r="AB246" s="6"/>
    </row>
    <row r="247" spans="28:28" ht="16.5" customHeight="1">
      <c r="AB247" s="6"/>
    </row>
    <row r="248" spans="28:28" ht="16.5" customHeight="1">
      <c r="AB248" s="6"/>
    </row>
    <row r="249" spans="28:28" ht="16.5" customHeight="1">
      <c r="AB249" s="6"/>
    </row>
    <row r="250" spans="28:28" ht="16.5" customHeight="1">
      <c r="AB250" s="6"/>
    </row>
    <row r="251" spans="28:28" ht="16.5" customHeight="1">
      <c r="AB251" s="6"/>
    </row>
    <row r="252" spans="28:28" ht="16.5" customHeight="1">
      <c r="AB252" s="6"/>
    </row>
    <row r="253" spans="28:28" ht="16.5" customHeight="1">
      <c r="AB253" s="6"/>
    </row>
    <row r="254" spans="28:28" ht="16.5" customHeight="1">
      <c r="AB254" s="6"/>
    </row>
    <row r="255" spans="28:28" ht="16.5" customHeight="1">
      <c r="AB255" s="6"/>
    </row>
    <row r="256" spans="28:28" ht="16.5" customHeight="1">
      <c r="AB256" s="6"/>
    </row>
    <row r="257" spans="28:28" ht="16.5" customHeight="1">
      <c r="AB257" s="6"/>
    </row>
    <row r="258" spans="28:28" ht="16.5" customHeight="1">
      <c r="AB258" s="6"/>
    </row>
    <row r="259" spans="28:28" ht="16.5" customHeight="1">
      <c r="AB259" s="6"/>
    </row>
    <row r="260" spans="28:28" ht="16.5" customHeight="1">
      <c r="AB260" s="6"/>
    </row>
    <row r="261" spans="28:28" ht="16.5" customHeight="1">
      <c r="AB261" s="6"/>
    </row>
    <row r="262" spans="28:28" ht="16.5" customHeight="1">
      <c r="AB262" s="6"/>
    </row>
    <row r="263" spans="28:28" ht="16.5" customHeight="1">
      <c r="AB263" s="6"/>
    </row>
    <row r="264" spans="28:28" ht="16.5" customHeight="1">
      <c r="AB264" s="6"/>
    </row>
    <row r="265" spans="28:28" ht="16.5" customHeight="1">
      <c r="AB265" s="6"/>
    </row>
    <row r="266" spans="28:28" ht="16.5" customHeight="1">
      <c r="AB266" s="6"/>
    </row>
    <row r="267" spans="28:28" ht="16.5" customHeight="1">
      <c r="AB267" s="6"/>
    </row>
    <row r="268" spans="28:28" ht="16.5" customHeight="1">
      <c r="AB268" s="6"/>
    </row>
    <row r="269" spans="28:28" ht="16.5" customHeight="1">
      <c r="AB269" s="6"/>
    </row>
    <row r="270" spans="28:28" ht="16.5" customHeight="1">
      <c r="AB270" s="6"/>
    </row>
    <row r="271" spans="28:28" ht="16.5" customHeight="1">
      <c r="AB271" s="6"/>
    </row>
    <row r="272" spans="28:28" ht="16.5" customHeight="1">
      <c r="AB272" s="6"/>
    </row>
    <row r="273" spans="28:28" ht="16.5" customHeight="1">
      <c r="AB273" s="6"/>
    </row>
    <row r="274" spans="28:28" ht="16.5" customHeight="1">
      <c r="AB274" s="6"/>
    </row>
    <row r="275" spans="28:28" ht="16.5" customHeight="1">
      <c r="AB275" s="6"/>
    </row>
    <row r="276" spans="28:28" ht="16.5" customHeight="1">
      <c r="AB276" s="6"/>
    </row>
    <row r="277" spans="28:28" ht="16.5" customHeight="1">
      <c r="AB277" s="6"/>
    </row>
    <row r="278" spans="28:28" ht="16.5" customHeight="1">
      <c r="AB278" s="6"/>
    </row>
    <row r="279" spans="28:28" ht="16.5" customHeight="1">
      <c r="AB279" s="6"/>
    </row>
    <row r="280" spans="28:28" ht="16.5" customHeight="1">
      <c r="AB280" s="6"/>
    </row>
    <row r="281" spans="28:28" ht="16.5" customHeight="1">
      <c r="AB281" s="6"/>
    </row>
    <row r="282" spans="28:28" ht="16.5" customHeight="1">
      <c r="AB282" s="6"/>
    </row>
    <row r="283" spans="28:28" ht="16.5" customHeight="1">
      <c r="AB283" s="6"/>
    </row>
    <row r="284" spans="28:28" ht="16.5" customHeight="1">
      <c r="AB284" s="6"/>
    </row>
    <row r="285" spans="28:28" ht="16.5" customHeight="1">
      <c r="AB285" s="6"/>
    </row>
    <row r="286" spans="28:28" ht="16.5" customHeight="1">
      <c r="AB286" s="6"/>
    </row>
    <row r="287" spans="28:28" ht="16.5" customHeight="1">
      <c r="AB287" s="6"/>
    </row>
    <row r="288" spans="28:28" ht="16.5" customHeight="1">
      <c r="AB288" s="6"/>
    </row>
    <row r="289" spans="28:28" ht="16.5" customHeight="1">
      <c r="AB289" s="6"/>
    </row>
    <row r="290" spans="28:28" ht="16.5" customHeight="1">
      <c r="AB290" s="6"/>
    </row>
    <row r="291" spans="28:28" ht="16.5" customHeight="1">
      <c r="AB291" s="6"/>
    </row>
    <row r="292" spans="28:28" ht="16.5" customHeight="1">
      <c r="AB292" s="6"/>
    </row>
    <row r="293" spans="28:28" ht="16.5" customHeight="1">
      <c r="AB293" s="6"/>
    </row>
    <row r="294" spans="28:28" ht="16.5" customHeight="1">
      <c r="AB294" s="6"/>
    </row>
    <row r="295" spans="28:28" ht="16.5" customHeight="1">
      <c r="AB295" s="6"/>
    </row>
    <row r="296" spans="28:28" ht="16.5" customHeight="1">
      <c r="AB296" s="6"/>
    </row>
    <row r="297" spans="28:28" ht="16.5" customHeight="1">
      <c r="AB297" s="6"/>
    </row>
    <row r="298" spans="28:28" ht="16.5" customHeight="1">
      <c r="AB298" s="6"/>
    </row>
    <row r="299" spans="28:28" ht="16.5" customHeight="1">
      <c r="AB299" s="6"/>
    </row>
    <row r="300" spans="28:28" ht="16.5" customHeight="1">
      <c r="AB300" s="6"/>
    </row>
    <row r="301" spans="28:28" ht="16.5" customHeight="1">
      <c r="AB301" s="6"/>
    </row>
    <row r="302" spans="28:28" ht="16.5" customHeight="1">
      <c r="AB302" s="6"/>
    </row>
    <row r="303" spans="28:28" ht="16.5" customHeight="1">
      <c r="AB303" s="6"/>
    </row>
    <row r="304" spans="28:28" ht="16.5" customHeight="1">
      <c r="AB304" s="6"/>
    </row>
    <row r="305" spans="28:28" ht="16.5" customHeight="1">
      <c r="AB305" s="6"/>
    </row>
    <row r="306" spans="28:28" ht="16.5" customHeight="1">
      <c r="AB306" s="6"/>
    </row>
    <row r="307" spans="28:28" ht="16.5" customHeight="1">
      <c r="AB307" s="6"/>
    </row>
    <row r="308" spans="28:28" ht="16.5" customHeight="1">
      <c r="AB308" s="6"/>
    </row>
    <row r="309" spans="28:28" ht="16.5" customHeight="1">
      <c r="AB309" s="6"/>
    </row>
    <row r="310" spans="28:28" ht="16.5" customHeight="1">
      <c r="AB310" s="6"/>
    </row>
    <row r="311" spans="28:28" ht="16.5" customHeight="1">
      <c r="AB311" s="6"/>
    </row>
    <row r="312" spans="28:28" ht="16.5" customHeight="1">
      <c r="AB312" s="6"/>
    </row>
    <row r="313" spans="28:28" ht="16.5" customHeight="1">
      <c r="AB313" s="6"/>
    </row>
    <row r="314" spans="28:28" ht="16.5" customHeight="1">
      <c r="AB314" s="6"/>
    </row>
    <row r="315" spans="28:28" ht="16.5" customHeight="1">
      <c r="AB315" s="6"/>
    </row>
    <row r="316" spans="28:28" ht="16.5" customHeight="1">
      <c r="AB316" s="6"/>
    </row>
    <row r="317" spans="28:28" ht="16.5" customHeight="1">
      <c r="AB317" s="6"/>
    </row>
    <row r="318" spans="28:28" ht="16.5" customHeight="1">
      <c r="AB318" s="6"/>
    </row>
    <row r="319" spans="28:28" ht="16.5" customHeight="1">
      <c r="AB319" s="6"/>
    </row>
    <row r="320" spans="28:28" ht="16.5" customHeight="1">
      <c r="AB320" s="6"/>
    </row>
    <row r="321" spans="28:28" ht="16.5" customHeight="1">
      <c r="AB321" s="6"/>
    </row>
    <row r="322" spans="28:28" ht="16.5" customHeight="1">
      <c r="AB322" s="6"/>
    </row>
    <row r="323" spans="28:28" ht="16.5" customHeight="1">
      <c r="AB323" s="6"/>
    </row>
    <row r="324" spans="28:28" ht="16.5" customHeight="1">
      <c r="AB324" s="6"/>
    </row>
    <row r="325" spans="28:28" ht="16.5" customHeight="1">
      <c r="AB325" s="6"/>
    </row>
    <row r="326" spans="28:28" ht="16.5" customHeight="1">
      <c r="AB326" s="6"/>
    </row>
    <row r="327" spans="28:28" ht="16.5" customHeight="1">
      <c r="AB327" s="6"/>
    </row>
    <row r="328" spans="28:28" ht="16.5" customHeight="1">
      <c r="AB328" s="6"/>
    </row>
    <row r="329" spans="28:28" ht="16.5" customHeight="1">
      <c r="AB329" s="6"/>
    </row>
    <row r="330" spans="28:28" ht="16.5" customHeight="1">
      <c r="AB330" s="6"/>
    </row>
    <row r="331" spans="28:28" ht="16.5" customHeight="1">
      <c r="AB331" s="6"/>
    </row>
    <row r="332" spans="28:28" ht="16.5" customHeight="1">
      <c r="AB332" s="6"/>
    </row>
    <row r="333" spans="28:28" ht="16.5" customHeight="1">
      <c r="AB333" s="6"/>
    </row>
    <row r="334" spans="28:28" ht="16.5" customHeight="1">
      <c r="AB334" s="6"/>
    </row>
    <row r="335" spans="28:28" ht="16.5" customHeight="1">
      <c r="AB335" s="6"/>
    </row>
    <row r="336" spans="28:28" ht="16.5" customHeight="1">
      <c r="AB336" s="6"/>
    </row>
    <row r="337" spans="28:28" ht="16.5" customHeight="1">
      <c r="AB337" s="6"/>
    </row>
    <row r="338" spans="28:28" ht="16.5" customHeight="1">
      <c r="AB338" s="6"/>
    </row>
    <row r="339" spans="28:28" ht="16.5" customHeight="1">
      <c r="AB339" s="6"/>
    </row>
    <row r="340" spans="28:28" ht="16.5" customHeight="1">
      <c r="AB340" s="6"/>
    </row>
    <row r="341" spans="28:28" ht="16.5" customHeight="1">
      <c r="AB341" s="6"/>
    </row>
    <row r="342" spans="28:28" ht="16.5" customHeight="1">
      <c r="AB342" s="6"/>
    </row>
    <row r="343" spans="28:28" ht="16.5" customHeight="1">
      <c r="AB343" s="6"/>
    </row>
    <row r="344" spans="28:28" ht="16.5" customHeight="1">
      <c r="AB344" s="6"/>
    </row>
    <row r="345" spans="28:28" ht="16.5" customHeight="1">
      <c r="AB345" s="6"/>
    </row>
    <row r="346" spans="28:28" ht="16.5" customHeight="1">
      <c r="AB346" s="6"/>
    </row>
    <row r="347" spans="28:28" ht="16.5" customHeight="1">
      <c r="AB347" s="6"/>
    </row>
    <row r="348" spans="28:28" ht="16.5" customHeight="1">
      <c r="AB348" s="6"/>
    </row>
    <row r="349" spans="28:28" ht="16.5" customHeight="1">
      <c r="AB349" s="6"/>
    </row>
    <row r="350" spans="28:28" ht="16.5" customHeight="1">
      <c r="AB350" s="6"/>
    </row>
    <row r="351" spans="28:28" ht="16.5" customHeight="1">
      <c r="AB351" s="6"/>
    </row>
    <row r="352" spans="28:28" ht="16.5" customHeight="1">
      <c r="AB352" s="6"/>
    </row>
    <row r="353" spans="28:28" ht="16.5" customHeight="1">
      <c r="AB353" s="6"/>
    </row>
    <row r="354" spans="28:28" ht="16.5" customHeight="1">
      <c r="AB354" s="6"/>
    </row>
    <row r="355" spans="28:28" ht="16.5" customHeight="1">
      <c r="AB355" s="6"/>
    </row>
    <row r="356" spans="28:28" ht="16.5" customHeight="1">
      <c r="AB356" s="6"/>
    </row>
    <row r="357" spans="28:28" ht="16.5" customHeight="1">
      <c r="AB357" s="6"/>
    </row>
    <row r="358" spans="28:28" ht="16.5" customHeight="1">
      <c r="AB358" s="6"/>
    </row>
    <row r="359" spans="28:28" ht="16.5" customHeight="1">
      <c r="AB359" s="6"/>
    </row>
    <row r="360" spans="28:28" ht="16.5" customHeight="1">
      <c r="AB360" s="6"/>
    </row>
    <row r="361" spans="28:28" ht="16.5" customHeight="1">
      <c r="AB361" s="6"/>
    </row>
    <row r="362" spans="28:28" ht="16.5" customHeight="1">
      <c r="AB362" s="6"/>
    </row>
    <row r="363" spans="28:28" ht="16.5" customHeight="1">
      <c r="AB363" s="6"/>
    </row>
    <row r="364" spans="28:28" ht="16.5" customHeight="1">
      <c r="AB364" s="6"/>
    </row>
    <row r="365" spans="28:28" ht="16.5" customHeight="1">
      <c r="AB365" s="6"/>
    </row>
    <row r="366" spans="28:28" ht="16.5" customHeight="1">
      <c r="AB366" s="6"/>
    </row>
    <row r="367" spans="28:28" ht="16.5" customHeight="1">
      <c r="AB367" s="6"/>
    </row>
    <row r="368" spans="28:28" ht="16.5" customHeight="1">
      <c r="AB368" s="6"/>
    </row>
    <row r="369" spans="28:28" ht="16.5" customHeight="1">
      <c r="AB369" s="6"/>
    </row>
    <row r="370" spans="28:28" ht="16.5" customHeight="1">
      <c r="AB370" s="6"/>
    </row>
    <row r="371" spans="28:28" ht="16.5" customHeight="1">
      <c r="AB371" s="6"/>
    </row>
    <row r="372" spans="28:28" ht="16.5" customHeight="1">
      <c r="AB372" s="6"/>
    </row>
    <row r="373" spans="28:28" ht="16.5" customHeight="1">
      <c r="AB373" s="6"/>
    </row>
    <row r="374" spans="28:28" ht="16.5" customHeight="1">
      <c r="AB374" s="6"/>
    </row>
    <row r="375" spans="28:28" ht="16.5" customHeight="1">
      <c r="AB375" s="6"/>
    </row>
    <row r="376" spans="28:28" ht="16.5" customHeight="1">
      <c r="AB376" s="6"/>
    </row>
    <row r="377" spans="28:28" ht="16.5" customHeight="1">
      <c r="AB377" s="6"/>
    </row>
    <row r="378" spans="28:28" ht="16.5" customHeight="1">
      <c r="AB378" s="6"/>
    </row>
    <row r="379" spans="28:28" ht="16.5" customHeight="1">
      <c r="AB379" s="6"/>
    </row>
    <row r="380" spans="28:28" ht="16.5" customHeight="1">
      <c r="AB380" s="6"/>
    </row>
    <row r="381" spans="28:28" ht="16.5" customHeight="1">
      <c r="AB381" s="6"/>
    </row>
    <row r="382" spans="28:28" ht="16.5" customHeight="1">
      <c r="AB382" s="6"/>
    </row>
    <row r="383" spans="28:28" ht="16.5" customHeight="1">
      <c r="AB383" s="6"/>
    </row>
    <row r="384" spans="28:28" ht="16.5" customHeight="1">
      <c r="AB384" s="6"/>
    </row>
    <row r="385" spans="28:28" ht="16.5" customHeight="1">
      <c r="AB385" s="6"/>
    </row>
    <row r="386" spans="28:28" ht="16.5" customHeight="1">
      <c r="AB386" s="6"/>
    </row>
    <row r="387" spans="28:28" ht="16.5" customHeight="1">
      <c r="AB387" s="6"/>
    </row>
    <row r="388" spans="28:28" ht="16.5" customHeight="1">
      <c r="AB388" s="6"/>
    </row>
    <row r="389" spans="28:28" ht="16.5" customHeight="1">
      <c r="AB389" s="6"/>
    </row>
    <row r="390" spans="28:28" ht="16.5" customHeight="1">
      <c r="AB390" s="6"/>
    </row>
    <row r="391" spans="28:28" ht="16.5" customHeight="1">
      <c r="AB391" s="6"/>
    </row>
    <row r="392" spans="28:28" ht="16.5" customHeight="1">
      <c r="AB392" s="6"/>
    </row>
    <row r="393" spans="28:28" ht="16.5" customHeight="1">
      <c r="AB393" s="6"/>
    </row>
    <row r="394" spans="28:28" ht="16.5" customHeight="1">
      <c r="AB394" s="6"/>
    </row>
    <row r="395" spans="28:28" ht="16.5" customHeight="1">
      <c r="AB395" s="6"/>
    </row>
    <row r="396" spans="28:28" ht="16.5" customHeight="1">
      <c r="AB396" s="6"/>
    </row>
    <row r="397" spans="28:28" ht="16.5" customHeight="1">
      <c r="AB397" s="6"/>
    </row>
    <row r="398" spans="28:28" ht="16.5" customHeight="1">
      <c r="AB398" s="6"/>
    </row>
    <row r="399" spans="28:28" ht="16.5" customHeight="1">
      <c r="AB399" s="6"/>
    </row>
    <row r="400" spans="28:28" ht="16.5" customHeight="1">
      <c r="AB400" s="6"/>
    </row>
    <row r="401" spans="28:28" ht="16.5" customHeight="1">
      <c r="AB401" s="6"/>
    </row>
    <row r="402" spans="28:28" ht="16.5" customHeight="1">
      <c r="AB402" s="6"/>
    </row>
    <row r="403" spans="28:28" ht="16.5" customHeight="1">
      <c r="AB403" s="6"/>
    </row>
    <row r="404" spans="28:28" ht="16.5" customHeight="1">
      <c r="AB404" s="6"/>
    </row>
    <row r="405" spans="28:28" ht="16.5" customHeight="1">
      <c r="AB405" s="6"/>
    </row>
    <row r="406" spans="28:28" ht="16.5" customHeight="1">
      <c r="AB406" s="6"/>
    </row>
    <row r="407" spans="28:28" ht="16.5" customHeight="1">
      <c r="AB407" s="6"/>
    </row>
    <row r="408" spans="28:28" ht="16.5" customHeight="1">
      <c r="AB408" s="6"/>
    </row>
    <row r="409" spans="28:28" ht="16.5" customHeight="1">
      <c r="AB409" s="6"/>
    </row>
    <row r="410" spans="28:28" ht="16.5" customHeight="1">
      <c r="AB410" s="6"/>
    </row>
    <row r="411" spans="28:28" ht="16.5" customHeight="1">
      <c r="AB411" s="6"/>
    </row>
    <row r="412" spans="28:28" ht="16.5" customHeight="1">
      <c r="AB412" s="6"/>
    </row>
    <row r="413" spans="28:28" ht="16.5" customHeight="1">
      <c r="AB413" s="6"/>
    </row>
    <row r="414" spans="28:28" ht="16.5" customHeight="1">
      <c r="AB414" s="6"/>
    </row>
    <row r="415" spans="28:28" ht="16.5" customHeight="1">
      <c r="AB415" s="6"/>
    </row>
    <row r="416" spans="28:28" ht="16.5" customHeight="1">
      <c r="AB416" s="6"/>
    </row>
    <row r="417" spans="28:28" ht="16.5" customHeight="1">
      <c r="AB417" s="6"/>
    </row>
    <row r="418" spans="28:28" ht="16.5" customHeight="1">
      <c r="AB418" s="6"/>
    </row>
    <row r="419" spans="28:28" ht="16.5" customHeight="1">
      <c r="AB419" s="6"/>
    </row>
    <row r="420" spans="28:28" ht="16.5" customHeight="1">
      <c r="AB420" s="6"/>
    </row>
    <row r="421" spans="28:28" ht="16.5" customHeight="1">
      <c r="AB421" s="6"/>
    </row>
    <row r="422" spans="28:28" ht="16.5" customHeight="1">
      <c r="AB422" s="6"/>
    </row>
    <row r="423" spans="28:28" ht="16.5" customHeight="1">
      <c r="AB423" s="6"/>
    </row>
    <row r="424" spans="28:28" ht="16.5" customHeight="1">
      <c r="AB424" s="6"/>
    </row>
    <row r="425" spans="28:28" ht="16.5" customHeight="1">
      <c r="AB425" s="6"/>
    </row>
    <row r="426" spans="28:28" ht="16.5" customHeight="1">
      <c r="AB426" s="6"/>
    </row>
    <row r="427" spans="28:28" ht="16.5" customHeight="1">
      <c r="AB427" s="6"/>
    </row>
    <row r="428" spans="28:28" ht="16.5" customHeight="1">
      <c r="AB428" s="6"/>
    </row>
    <row r="429" spans="28:28" ht="16.5" customHeight="1">
      <c r="AB429" s="6"/>
    </row>
    <row r="430" spans="28:28" ht="16.5" customHeight="1">
      <c r="AB430" s="6"/>
    </row>
    <row r="431" spans="28:28" ht="16.5" customHeight="1">
      <c r="AB431" s="6"/>
    </row>
    <row r="432" spans="28:28" ht="16.5" customHeight="1">
      <c r="AB432" s="6"/>
    </row>
    <row r="433" spans="28:28" ht="16.5" customHeight="1">
      <c r="AB433" s="6"/>
    </row>
    <row r="434" spans="28:28" ht="16.5" customHeight="1">
      <c r="AB434" s="6"/>
    </row>
    <row r="435" spans="28:28" ht="16.5" customHeight="1">
      <c r="AB435" s="6"/>
    </row>
    <row r="436" spans="28:28" ht="16.5" customHeight="1">
      <c r="AB436" s="6"/>
    </row>
    <row r="437" spans="28:28" ht="16.5" customHeight="1">
      <c r="AB437" s="6"/>
    </row>
    <row r="438" spans="28:28" ht="16.5" customHeight="1">
      <c r="AB438" s="6"/>
    </row>
    <row r="439" spans="28:28" ht="16.5" customHeight="1">
      <c r="AB439" s="6"/>
    </row>
    <row r="440" spans="28:28" ht="16.5" customHeight="1">
      <c r="AB440" s="6"/>
    </row>
    <row r="441" spans="28:28" ht="16.5" customHeight="1">
      <c r="AB441" s="6"/>
    </row>
    <row r="442" spans="28:28" ht="16.5" customHeight="1">
      <c r="AB442" s="6"/>
    </row>
    <row r="443" spans="28:28" ht="16.5" customHeight="1">
      <c r="AB443" s="6"/>
    </row>
    <row r="444" spans="28:28" ht="16.5" customHeight="1">
      <c r="AB444" s="6"/>
    </row>
    <row r="445" spans="28:28" ht="16.5" customHeight="1">
      <c r="AB445" s="6"/>
    </row>
    <row r="446" spans="28:28" ht="16.5" customHeight="1">
      <c r="AB446" s="6"/>
    </row>
    <row r="447" spans="28:28" ht="16.5" customHeight="1">
      <c r="AB447" s="6"/>
    </row>
    <row r="448" spans="28:28" ht="16.5" customHeight="1">
      <c r="AB448" s="6"/>
    </row>
    <row r="449" spans="28:28" ht="16.5" customHeight="1">
      <c r="AB449" s="6"/>
    </row>
    <row r="450" spans="28:28" ht="16.5" customHeight="1">
      <c r="AB450" s="6"/>
    </row>
    <row r="451" spans="28:28" ht="16.5" customHeight="1">
      <c r="AB451" s="6"/>
    </row>
    <row r="452" spans="28:28" ht="16.5" customHeight="1">
      <c r="AB452" s="6"/>
    </row>
    <row r="453" spans="28:28" ht="16.5" customHeight="1">
      <c r="AB453" s="6"/>
    </row>
    <row r="454" spans="28:28" ht="16.5" customHeight="1">
      <c r="AB454" s="6"/>
    </row>
    <row r="455" spans="28:28" ht="16.5" customHeight="1">
      <c r="AB455" s="6"/>
    </row>
    <row r="456" spans="28:28" ht="16.5" customHeight="1">
      <c r="AB456" s="6"/>
    </row>
    <row r="457" spans="28:28" ht="16.5" customHeight="1">
      <c r="AB457" s="6"/>
    </row>
    <row r="458" spans="28:28" ht="16.5" customHeight="1">
      <c r="AB458" s="6"/>
    </row>
    <row r="459" spans="28:28" ht="16.5" customHeight="1">
      <c r="AB459" s="6"/>
    </row>
    <row r="460" spans="28:28" ht="16.5" customHeight="1">
      <c r="AB460" s="6"/>
    </row>
    <row r="461" spans="28:28" ht="16.5" customHeight="1">
      <c r="AB461" s="6"/>
    </row>
    <row r="462" spans="28:28" ht="16.5" customHeight="1">
      <c r="AB462" s="6"/>
    </row>
    <row r="463" spans="28:28" ht="16.5" customHeight="1">
      <c r="AB463" s="6"/>
    </row>
    <row r="464" spans="28:28" ht="16.5" customHeight="1">
      <c r="AB464" s="6"/>
    </row>
    <row r="465" spans="28:28" ht="16.5" customHeight="1">
      <c r="AB465" s="6"/>
    </row>
    <row r="466" spans="28:28" ht="16.5" customHeight="1">
      <c r="AB466" s="6"/>
    </row>
    <row r="467" spans="28:28" ht="16.5" customHeight="1">
      <c r="AB467" s="6"/>
    </row>
    <row r="468" spans="28:28" ht="16.5" customHeight="1">
      <c r="AB468" s="6"/>
    </row>
    <row r="469" spans="28:28" ht="16.5" customHeight="1">
      <c r="AB469" s="6"/>
    </row>
    <row r="470" spans="28:28" ht="16.5" customHeight="1">
      <c r="AB470" s="6"/>
    </row>
    <row r="471" spans="28:28" ht="16.5" customHeight="1">
      <c r="AB471" s="6"/>
    </row>
    <row r="472" spans="28:28" ht="16.5" customHeight="1">
      <c r="AB472" s="6"/>
    </row>
    <row r="473" spans="28:28" ht="16.5" customHeight="1">
      <c r="AB473" s="6"/>
    </row>
    <row r="474" spans="28:28" ht="16.5" customHeight="1">
      <c r="AB474" s="6"/>
    </row>
    <row r="475" spans="28:28" ht="16.5" customHeight="1">
      <c r="AB475" s="6"/>
    </row>
    <row r="476" spans="28:28" ht="16.5" customHeight="1">
      <c r="AB476" s="6"/>
    </row>
    <row r="477" spans="28:28" ht="16.5" customHeight="1">
      <c r="AB477" s="6"/>
    </row>
    <row r="478" spans="28:28" ht="16.5" customHeight="1">
      <c r="AB478" s="6"/>
    </row>
    <row r="479" spans="28:28" ht="16.5" customHeight="1">
      <c r="AB479" s="6"/>
    </row>
    <row r="480" spans="28:28" ht="16.5" customHeight="1">
      <c r="AB480" s="6"/>
    </row>
    <row r="481" spans="28:28" ht="16.5" customHeight="1">
      <c r="AB481" s="6"/>
    </row>
    <row r="482" spans="28:28" ht="16.5" customHeight="1">
      <c r="AB482" s="6"/>
    </row>
    <row r="483" spans="28:28" ht="16.5" customHeight="1">
      <c r="AB483" s="6"/>
    </row>
    <row r="484" spans="28:28" ht="16.5" customHeight="1">
      <c r="AB484" s="6"/>
    </row>
    <row r="485" spans="28:28" ht="16.5" customHeight="1">
      <c r="AB485" s="6"/>
    </row>
    <row r="486" spans="28:28" ht="16.5" customHeight="1">
      <c r="AB486" s="6"/>
    </row>
    <row r="487" spans="28:28" ht="16.5" customHeight="1">
      <c r="AB487" s="6"/>
    </row>
    <row r="488" spans="28:28" ht="16.5" customHeight="1">
      <c r="AB488" s="6"/>
    </row>
    <row r="489" spans="28:28" ht="16.5" customHeight="1">
      <c r="AB489" s="6"/>
    </row>
    <row r="490" spans="28:28" ht="16.5" customHeight="1">
      <c r="AB490" s="6"/>
    </row>
    <row r="491" spans="28:28" ht="16.5" customHeight="1">
      <c r="AB491" s="6"/>
    </row>
    <row r="492" spans="28:28" ht="16.5" customHeight="1">
      <c r="AB492" s="6"/>
    </row>
    <row r="493" spans="28:28" ht="16.5" customHeight="1">
      <c r="AB493" s="6"/>
    </row>
    <row r="494" spans="28:28" ht="16.5" customHeight="1">
      <c r="AB494" s="6"/>
    </row>
    <row r="495" spans="28:28" ht="16.5" customHeight="1">
      <c r="AB495" s="6"/>
    </row>
    <row r="496" spans="28:28" ht="16.5" customHeight="1">
      <c r="AB496" s="6"/>
    </row>
    <row r="497" spans="28:28" ht="16.5" customHeight="1">
      <c r="AB497" s="6"/>
    </row>
    <row r="498" spans="28:28" ht="16.5" customHeight="1">
      <c r="AB498" s="6"/>
    </row>
    <row r="499" spans="28:28" ht="16.5" customHeight="1">
      <c r="AB499" s="6"/>
    </row>
    <row r="500" spans="28:28" ht="16.5" customHeight="1">
      <c r="AB500" s="6"/>
    </row>
    <row r="501" spans="28:28" ht="16.5" customHeight="1">
      <c r="AB501" s="6"/>
    </row>
    <row r="502" spans="28:28" ht="16.5" customHeight="1">
      <c r="AB502" s="6"/>
    </row>
    <row r="503" spans="28:28" ht="16.5" customHeight="1">
      <c r="AB503" s="6"/>
    </row>
    <row r="504" spans="28:28" ht="16.5" customHeight="1">
      <c r="AB504" s="6"/>
    </row>
    <row r="505" spans="28:28" ht="16.5" customHeight="1">
      <c r="AB505" s="6"/>
    </row>
    <row r="506" spans="28:28" ht="16.5" customHeight="1">
      <c r="AB506" s="6"/>
    </row>
    <row r="507" spans="28:28" ht="16.5" customHeight="1">
      <c r="AB507" s="6"/>
    </row>
    <row r="508" spans="28:28" ht="16.5" customHeight="1">
      <c r="AB508" s="6"/>
    </row>
    <row r="509" spans="28:28" ht="16.5" customHeight="1">
      <c r="AB509" s="6"/>
    </row>
    <row r="510" spans="28:28" ht="16.5" customHeight="1">
      <c r="AB510" s="6"/>
    </row>
    <row r="511" spans="28:28" ht="16.5" customHeight="1">
      <c r="AB511" s="6"/>
    </row>
    <row r="512" spans="28:28" ht="16.5" customHeight="1">
      <c r="AB512" s="6"/>
    </row>
    <row r="513" spans="28:28" ht="16.5" customHeight="1">
      <c r="AB513" s="6"/>
    </row>
    <row r="514" spans="28:28" ht="16.5" customHeight="1">
      <c r="AB514" s="6"/>
    </row>
    <row r="515" spans="28:28" ht="16.5" customHeight="1">
      <c r="AB515" s="6"/>
    </row>
    <row r="516" spans="28:28" ht="16.5" customHeight="1">
      <c r="AB516" s="6"/>
    </row>
    <row r="517" spans="28:28" ht="16.5" customHeight="1">
      <c r="AB517" s="6"/>
    </row>
    <row r="518" spans="28:28" ht="16.5" customHeight="1">
      <c r="AB518" s="6"/>
    </row>
    <row r="519" spans="28:28" ht="16.5" customHeight="1">
      <c r="AB519" s="6"/>
    </row>
    <row r="520" spans="28:28" ht="16.5" customHeight="1">
      <c r="AB520" s="6"/>
    </row>
    <row r="521" spans="28:28" ht="16.5" customHeight="1">
      <c r="AB521" s="6"/>
    </row>
    <row r="522" spans="28:28" ht="16.5" customHeight="1">
      <c r="AB522" s="6"/>
    </row>
    <row r="523" spans="28:28" ht="16.5" customHeight="1">
      <c r="AB523" s="6"/>
    </row>
    <row r="524" spans="28:28" ht="16.5" customHeight="1">
      <c r="AB524" s="6"/>
    </row>
    <row r="525" spans="28:28" ht="16.5" customHeight="1">
      <c r="AB525" s="6"/>
    </row>
    <row r="526" spans="28:28" ht="16.5" customHeight="1">
      <c r="AB526" s="6"/>
    </row>
    <row r="527" spans="28:28" ht="16.5" customHeight="1">
      <c r="AB527" s="6"/>
    </row>
    <row r="528" spans="28:28" ht="16.5" customHeight="1">
      <c r="AB528" s="6"/>
    </row>
    <row r="529" spans="28:28" ht="16.5" customHeight="1">
      <c r="AB529" s="6"/>
    </row>
    <row r="530" spans="28:28" ht="16.5" customHeight="1">
      <c r="AB530" s="6"/>
    </row>
    <row r="531" spans="28:28" ht="16.5" customHeight="1">
      <c r="AB531" s="6"/>
    </row>
    <row r="532" spans="28:28" ht="16.5" customHeight="1">
      <c r="AB532" s="6"/>
    </row>
    <row r="533" spans="28:28" ht="16.5" customHeight="1">
      <c r="AB533" s="6"/>
    </row>
    <row r="534" spans="28:28" ht="16.5" customHeight="1">
      <c r="AB534" s="6"/>
    </row>
    <row r="535" spans="28:28" ht="16.5" customHeight="1">
      <c r="AB535" s="6"/>
    </row>
    <row r="536" spans="28:28" ht="16.5" customHeight="1">
      <c r="AB536" s="6"/>
    </row>
    <row r="537" spans="28:28" ht="16.5" customHeight="1">
      <c r="AB537" s="6"/>
    </row>
    <row r="538" spans="28:28" ht="16.5" customHeight="1">
      <c r="AB538" s="6"/>
    </row>
    <row r="539" spans="28:28" ht="16.5" customHeight="1">
      <c r="AB539" s="6"/>
    </row>
    <row r="540" spans="28:28" ht="16.5" customHeight="1">
      <c r="AB540" s="6"/>
    </row>
    <row r="541" spans="28:28" ht="16.5" customHeight="1">
      <c r="AB541" s="6"/>
    </row>
    <row r="542" spans="28:28" ht="16.5" customHeight="1">
      <c r="AB542" s="6"/>
    </row>
    <row r="543" spans="28:28" ht="16.5" customHeight="1">
      <c r="AB543" s="6"/>
    </row>
    <row r="544" spans="28:28" ht="16.5" customHeight="1">
      <c r="AB544" s="6"/>
    </row>
    <row r="545" spans="28:28" ht="16.5" customHeight="1">
      <c r="AB545" s="6"/>
    </row>
    <row r="546" spans="28:28" ht="16.5" customHeight="1">
      <c r="AB546" s="6"/>
    </row>
    <row r="547" spans="28:28" ht="16.5" customHeight="1">
      <c r="AB547" s="6"/>
    </row>
    <row r="548" spans="28:28" ht="16.5" customHeight="1">
      <c r="AB548" s="6"/>
    </row>
    <row r="549" spans="28:28" ht="16.5" customHeight="1">
      <c r="AB549" s="6"/>
    </row>
    <row r="550" spans="28:28" ht="16.5" customHeight="1">
      <c r="AB550" s="6"/>
    </row>
    <row r="551" spans="28:28" ht="16.5" customHeight="1">
      <c r="AB551" s="6"/>
    </row>
    <row r="552" spans="28:28" ht="16.5" customHeight="1">
      <c r="AB552" s="6"/>
    </row>
    <row r="553" spans="28:28" ht="16.5" customHeight="1">
      <c r="AB553" s="6"/>
    </row>
    <row r="554" spans="28:28" ht="16.5" customHeight="1">
      <c r="AB554" s="6"/>
    </row>
    <row r="555" spans="28:28" ht="16.5" customHeight="1">
      <c r="AB555" s="6"/>
    </row>
    <row r="556" spans="28:28" ht="16.5" customHeight="1">
      <c r="AB556" s="6"/>
    </row>
    <row r="557" spans="28:28" ht="16.5" customHeight="1">
      <c r="AB557" s="6"/>
    </row>
    <row r="558" spans="28:28" ht="16.5" customHeight="1">
      <c r="AB558" s="6"/>
    </row>
    <row r="559" spans="28:28" ht="16.5" customHeight="1">
      <c r="AB559" s="6"/>
    </row>
    <row r="560" spans="28:28" ht="16.5" customHeight="1">
      <c r="AB560" s="6"/>
    </row>
    <row r="561" spans="28:28" ht="16.5" customHeight="1">
      <c r="AB561" s="6"/>
    </row>
    <row r="562" spans="28:28" ht="16.5" customHeight="1">
      <c r="AB562" s="6"/>
    </row>
    <row r="563" spans="28:28" ht="16.5" customHeight="1">
      <c r="AB563" s="6"/>
    </row>
    <row r="564" spans="28:28" ht="16.5" customHeight="1">
      <c r="AB564" s="6"/>
    </row>
    <row r="565" spans="28:28" ht="16.5" customHeight="1">
      <c r="AB565" s="6"/>
    </row>
    <row r="566" spans="28:28" ht="16.5" customHeight="1">
      <c r="AB566" s="6"/>
    </row>
    <row r="567" spans="28:28" ht="16.5" customHeight="1">
      <c r="AB567" s="6"/>
    </row>
    <row r="568" spans="28:28" ht="16.5" customHeight="1">
      <c r="AB568" s="6"/>
    </row>
    <row r="569" spans="28:28" ht="16.5" customHeight="1">
      <c r="AB569" s="6"/>
    </row>
    <row r="570" spans="28:28" ht="16.5" customHeight="1">
      <c r="AB570" s="6"/>
    </row>
    <row r="571" spans="28:28" ht="16.5" customHeight="1">
      <c r="AB571" s="6"/>
    </row>
    <row r="572" spans="28:28" ht="16.5" customHeight="1">
      <c r="AB572" s="6"/>
    </row>
    <row r="573" spans="28:28" ht="16.5" customHeight="1">
      <c r="AB573" s="6"/>
    </row>
    <row r="574" spans="28:28" ht="16.5" customHeight="1">
      <c r="AB574" s="6"/>
    </row>
    <row r="575" spans="28:28" ht="16.5" customHeight="1">
      <c r="AB575" s="6"/>
    </row>
    <row r="576" spans="28:28" ht="16.5" customHeight="1">
      <c r="AB576" s="6"/>
    </row>
    <row r="577" spans="28:28" ht="16.5" customHeight="1">
      <c r="AB577" s="6"/>
    </row>
    <row r="578" spans="28:28" ht="16.5" customHeight="1">
      <c r="AB578" s="6"/>
    </row>
    <row r="579" spans="28:28" ht="16.5" customHeight="1">
      <c r="AB579" s="6"/>
    </row>
    <row r="580" spans="28:28" ht="16.5" customHeight="1">
      <c r="AB580" s="6"/>
    </row>
    <row r="581" spans="28:28" ht="16.5" customHeight="1">
      <c r="AB581" s="6"/>
    </row>
    <row r="582" spans="28:28" ht="16.5" customHeight="1">
      <c r="AB582" s="6"/>
    </row>
    <row r="583" spans="28:28" ht="16.5" customHeight="1">
      <c r="AB583" s="6"/>
    </row>
    <row r="584" spans="28:28" ht="16.5" customHeight="1">
      <c r="AB584" s="6"/>
    </row>
    <row r="585" spans="28:28" ht="16.5" customHeight="1">
      <c r="AB585" s="6"/>
    </row>
    <row r="586" spans="28:28" ht="16.5" customHeight="1">
      <c r="AB586" s="6"/>
    </row>
    <row r="587" spans="28:28" ht="16.5" customHeight="1">
      <c r="AB587" s="6"/>
    </row>
    <row r="588" spans="28:28" ht="16.5" customHeight="1">
      <c r="AB588" s="6"/>
    </row>
    <row r="589" spans="28:28" ht="16.5" customHeight="1">
      <c r="AB589" s="6"/>
    </row>
    <row r="590" spans="28:28" ht="16.5" customHeight="1">
      <c r="AB590" s="6"/>
    </row>
    <row r="591" spans="28:28" ht="16.5" customHeight="1">
      <c r="AB591" s="6"/>
    </row>
    <row r="592" spans="28:28" ht="16.5" customHeight="1">
      <c r="AB592" s="6"/>
    </row>
    <row r="593" spans="28:28" ht="16.5" customHeight="1">
      <c r="AB593" s="6"/>
    </row>
    <row r="594" spans="28:28" ht="16.5" customHeight="1">
      <c r="AB594" s="6"/>
    </row>
    <row r="595" spans="28:28" ht="16.5" customHeight="1">
      <c r="AB595" s="6"/>
    </row>
    <row r="596" spans="28:28" ht="16.5" customHeight="1">
      <c r="AB596" s="6"/>
    </row>
    <row r="597" spans="28:28" ht="16.5" customHeight="1">
      <c r="AB597" s="6"/>
    </row>
    <row r="598" spans="28:28" ht="16.5" customHeight="1">
      <c r="AB598" s="6"/>
    </row>
    <row r="599" spans="28:28" ht="16.5" customHeight="1">
      <c r="AB599" s="6"/>
    </row>
    <row r="600" spans="28:28" ht="16.5" customHeight="1">
      <c r="AB600" s="6"/>
    </row>
    <row r="601" spans="28:28" ht="16.5" customHeight="1">
      <c r="AB601" s="6"/>
    </row>
    <row r="602" spans="28:28" ht="16.5" customHeight="1">
      <c r="AB602" s="6"/>
    </row>
    <row r="603" spans="28:28" ht="16.5" customHeight="1">
      <c r="AB603" s="6"/>
    </row>
    <row r="604" spans="28:28" ht="16.5" customHeight="1">
      <c r="AB604" s="6"/>
    </row>
    <row r="605" spans="28:28" ht="16.5" customHeight="1">
      <c r="AB605" s="6"/>
    </row>
    <row r="606" spans="28:28" ht="16.5" customHeight="1">
      <c r="AB606" s="6"/>
    </row>
    <row r="607" spans="28:28" ht="16.5" customHeight="1">
      <c r="AB607" s="6"/>
    </row>
    <row r="608" spans="28:28" ht="16.5" customHeight="1">
      <c r="AB608" s="6"/>
    </row>
    <row r="609" spans="28:28" ht="16.5" customHeight="1">
      <c r="AB609" s="6"/>
    </row>
    <row r="610" spans="28:28" ht="16.5" customHeight="1">
      <c r="AB610" s="6"/>
    </row>
    <row r="611" spans="28:28" ht="16.5" customHeight="1">
      <c r="AB611" s="6"/>
    </row>
    <row r="612" spans="28:28" ht="16.5" customHeight="1">
      <c r="AB612" s="6"/>
    </row>
    <row r="613" spans="28:28" ht="16.5" customHeight="1">
      <c r="AB613" s="6"/>
    </row>
    <row r="614" spans="28:28" ht="16.5" customHeight="1">
      <c r="AB614" s="6"/>
    </row>
    <row r="615" spans="28:28" ht="16.5" customHeight="1">
      <c r="AB615" s="6"/>
    </row>
    <row r="616" spans="28:28" ht="16.5" customHeight="1">
      <c r="AB616" s="6"/>
    </row>
    <row r="617" spans="28:28" ht="16.5" customHeight="1">
      <c r="AB617" s="6"/>
    </row>
    <row r="618" spans="28:28" ht="16.5" customHeight="1">
      <c r="AB618" s="6"/>
    </row>
    <row r="619" spans="28:28" ht="16.5" customHeight="1">
      <c r="AB619" s="6"/>
    </row>
    <row r="620" spans="28:28" ht="16.5" customHeight="1">
      <c r="AB620" s="6"/>
    </row>
    <row r="621" spans="28:28" ht="16.5" customHeight="1">
      <c r="AB621" s="6"/>
    </row>
    <row r="622" spans="28:28" ht="16.5" customHeight="1">
      <c r="AB622" s="6"/>
    </row>
    <row r="623" spans="28:28" ht="16.5" customHeight="1">
      <c r="AB623" s="6"/>
    </row>
    <row r="624" spans="28:28" ht="16.5" customHeight="1">
      <c r="AB624" s="6"/>
    </row>
    <row r="625" spans="28:28" ht="16.5" customHeight="1">
      <c r="AB625" s="6"/>
    </row>
    <row r="626" spans="28:28" ht="16.5" customHeight="1">
      <c r="AB626" s="6"/>
    </row>
    <row r="627" spans="28:28" ht="16.5" customHeight="1">
      <c r="AB627" s="6"/>
    </row>
    <row r="628" spans="28:28" ht="16.5" customHeight="1">
      <c r="AB628" s="6"/>
    </row>
    <row r="629" spans="28:28" ht="16.5" customHeight="1">
      <c r="AB629" s="6"/>
    </row>
    <row r="630" spans="28:28" ht="16.5" customHeight="1">
      <c r="AB630" s="6"/>
    </row>
    <row r="631" spans="28:28" ht="16.5" customHeight="1">
      <c r="AB631" s="6"/>
    </row>
    <row r="632" spans="28:28" ht="16.5" customHeight="1">
      <c r="AB632" s="6"/>
    </row>
    <row r="633" spans="28:28" ht="16.5" customHeight="1">
      <c r="AB633" s="6"/>
    </row>
    <row r="634" spans="28:28" ht="16.5" customHeight="1">
      <c r="AB634" s="6"/>
    </row>
    <row r="635" spans="28:28" ht="16.5" customHeight="1">
      <c r="AB635" s="6"/>
    </row>
    <row r="636" spans="28:28" ht="16.5" customHeight="1">
      <c r="AB636" s="6"/>
    </row>
    <row r="637" spans="28:28" ht="16.5" customHeight="1">
      <c r="AB637" s="6"/>
    </row>
    <row r="638" spans="28:28" ht="16.5" customHeight="1">
      <c r="AB638" s="6"/>
    </row>
    <row r="639" spans="28:28" ht="16.5" customHeight="1">
      <c r="AB639" s="6"/>
    </row>
    <row r="640" spans="28:28" ht="16.5" customHeight="1">
      <c r="AB640" s="6"/>
    </row>
    <row r="641" spans="28:28" ht="16.5" customHeight="1">
      <c r="AB641" s="6"/>
    </row>
    <row r="642" spans="28:28" ht="16.5" customHeight="1">
      <c r="AB642" s="6"/>
    </row>
    <row r="643" spans="28:28" ht="16.5" customHeight="1">
      <c r="AB643" s="6"/>
    </row>
    <row r="644" spans="28:28" ht="16.5" customHeight="1">
      <c r="AB644" s="6"/>
    </row>
    <row r="645" spans="28:28" ht="16.5" customHeight="1">
      <c r="AB645" s="6"/>
    </row>
    <row r="646" spans="28:28" ht="16.5" customHeight="1">
      <c r="AB646" s="6"/>
    </row>
    <row r="647" spans="28:28" ht="16.5" customHeight="1">
      <c r="AB647" s="6"/>
    </row>
    <row r="648" spans="28:28" ht="16.5" customHeight="1">
      <c r="AB648" s="6"/>
    </row>
    <row r="649" spans="28:28" ht="16.5" customHeight="1">
      <c r="AB649" s="6"/>
    </row>
    <row r="650" spans="28:28" ht="16.5" customHeight="1">
      <c r="AB650" s="6"/>
    </row>
    <row r="651" spans="28:28" ht="16.5" customHeight="1">
      <c r="AB651" s="6"/>
    </row>
    <row r="652" spans="28:28" ht="16.5" customHeight="1">
      <c r="AB652" s="6"/>
    </row>
    <row r="653" spans="28:28" ht="16.5" customHeight="1">
      <c r="AB653" s="6"/>
    </row>
    <row r="654" spans="28:28" ht="16.5" customHeight="1">
      <c r="AB654" s="6"/>
    </row>
    <row r="655" spans="28:28" ht="16.5" customHeight="1">
      <c r="AB655" s="6"/>
    </row>
    <row r="656" spans="28:28" ht="16.5" customHeight="1">
      <c r="AB656" s="6"/>
    </row>
    <row r="657" spans="28:28" ht="16.5" customHeight="1">
      <c r="AB657" s="6"/>
    </row>
    <row r="658" spans="28:28" ht="16.5" customHeight="1">
      <c r="AB658" s="6"/>
    </row>
    <row r="659" spans="28:28" ht="16.5" customHeight="1">
      <c r="AB659" s="6"/>
    </row>
    <row r="660" spans="28:28" ht="16.5" customHeight="1">
      <c r="AB660" s="6"/>
    </row>
    <row r="661" spans="28:28" ht="16.5" customHeight="1">
      <c r="AB661" s="6"/>
    </row>
    <row r="662" spans="28:28" ht="16.5" customHeight="1">
      <c r="AB662" s="6"/>
    </row>
    <row r="663" spans="28:28" ht="16.5" customHeight="1">
      <c r="AB663" s="6"/>
    </row>
    <row r="664" spans="28:28" ht="16.5" customHeight="1">
      <c r="AB664" s="6"/>
    </row>
    <row r="665" spans="28:28" ht="16.5" customHeight="1">
      <c r="AB665" s="6"/>
    </row>
    <row r="666" spans="28:28" ht="16.5" customHeight="1">
      <c r="AB666" s="6"/>
    </row>
    <row r="667" spans="28:28" ht="16.5" customHeight="1">
      <c r="AB667" s="6"/>
    </row>
    <row r="668" spans="28:28" ht="16.5" customHeight="1">
      <c r="AB668" s="6"/>
    </row>
    <row r="669" spans="28:28" ht="16.5" customHeight="1">
      <c r="AB669" s="6"/>
    </row>
    <row r="670" spans="28:28" ht="16.5" customHeight="1">
      <c r="AB670" s="6"/>
    </row>
    <row r="671" spans="28:28" ht="16.5" customHeight="1">
      <c r="AB671" s="6"/>
    </row>
    <row r="672" spans="28:28" ht="16.5" customHeight="1">
      <c r="AB672" s="6"/>
    </row>
    <row r="673" spans="28:28" ht="16.5" customHeight="1">
      <c r="AB673" s="6"/>
    </row>
    <row r="674" spans="28:28" ht="16.5" customHeight="1">
      <c r="AB674" s="6"/>
    </row>
    <row r="675" spans="28:28" ht="16.5" customHeight="1">
      <c r="AB675" s="6"/>
    </row>
    <row r="676" spans="28:28" ht="16.5" customHeight="1">
      <c r="AB676" s="6"/>
    </row>
    <row r="677" spans="28:28" ht="16.5" customHeight="1">
      <c r="AB677" s="6"/>
    </row>
    <row r="678" spans="28:28" ht="16.5" customHeight="1">
      <c r="AB678" s="6"/>
    </row>
    <row r="679" spans="28:28" ht="16.5" customHeight="1">
      <c r="AB679" s="6"/>
    </row>
    <row r="680" spans="28:28" ht="16.5" customHeight="1">
      <c r="AB680" s="6"/>
    </row>
    <row r="681" spans="28:28" ht="16.5" customHeight="1">
      <c r="AB681" s="6"/>
    </row>
    <row r="682" spans="28:28" ht="16.5" customHeight="1">
      <c r="AB682" s="6"/>
    </row>
    <row r="683" spans="28:28" ht="16.5" customHeight="1">
      <c r="AB683" s="6"/>
    </row>
    <row r="684" spans="28:28" ht="16.5" customHeight="1">
      <c r="AB684" s="6"/>
    </row>
    <row r="685" spans="28:28" ht="16.5" customHeight="1">
      <c r="AB685" s="6"/>
    </row>
    <row r="686" spans="28:28" ht="16.5" customHeight="1">
      <c r="AB686" s="6"/>
    </row>
    <row r="687" spans="28:28" ht="16.5" customHeight="1">
      <c r="AB687" s="6"/>
    </row>
    <row r="688" spans="28:28" ht="16.5" customHeight="1">
      <c r="AB688" s="6"/>
    </row>
    <row r="689" spans="28:28" ht="16.5" customHeight="1">
      <c r="AB689" s="6"/>
    </row>
    <row r="690" spans="28:28" ht="16.5" customHeight="1">
      <c r="AB690" s="6"/>
    </row>
    <row r="691" spans="28:28" ht="16.5" customHeight="1">
      <c r="AB691" s="6"/>
    </row>
    <row r="692" spans="28:28" ht="16.5" customHeight="1">
      <c r="AB692" s="6"/>
    </row>
    <row r="693" spans="28:28" ht="16.5" customHeight="1">
      <c r="AB693" s="6"/>
    </row>
    <row r="694" spans="28:28" ht="16.5" customHeight="1">
      <c r="AB694" s="6"/>
    </row>
    <row r="695" spans="28:28" ht="16.5" customHeight="1">
      <c r="AB695" s="6"/>
    </row>
    <row r="696" spans="28:28" ht="16.5" customHeight="1">
      <c r="AB696" s="6"/>
    </row>
    <row r="697" spans="28:28" ht="16.5" customHeight="1">
      <c r="AB697" s="6"/>
    </row>
    <row r="698" spans="28:28" ht="16.5" customHeight="1">
      <c r="AB698" s="6"/>
    </row>
    <row r="699" spans="28:28" ht="16.5" customHeight="1">
      <c r="AB699" s="6"/>
    </row>
    <row r="700" spans="28:28" ht="16.5" customHeight="1">
      <c r="AB700" s="6"/>
    </row>
    <row r="701" spans="28:28" ht="16.5" customHeight="1">
      <c r="AB701" s="6"/>
    </row>
    <row r="702" spans="28:28" ht="16.5" customHeight="1">
      <c r="AB702" s="6"/>
    </row>
    <row r="703" spans="28:28" ht="16.5" customHeight="1">
      <c r="AB703" s="6"/>
    </row>
    <row r="704" spans="28:28" ht="16.5" customHeight="1">
      <c r="AB704" s="6"/>
    </row>
    <row r="705" spans="28:28" ht="16.5" customHeight="1">
      <c r="AB705" s="6"/>
    </row>
    <row r="706" spans="28:28" ht="16.5" customHeight="1">
      <c r="AB706" s="6"/>
    </row>
    <row r="707" spans="28:28" ht="16.5" customHeight="1">
      <c r="AB707" s="6"/>
    </row>
    <row r="708" spans="28:28" ht="16.5" customHeight="1">
      <c r="AB708" s="6"/>
    </row>
    <row r="709" spans="28:28" ht="16.5" customHeight="1">
      <c r="AB709" s="6"/>
    </row>
    <row r="710" spans="28:28" ht="16.5" customHeight="1">
      <c r="AB710" s="6"/>
    </row>
    <row r="711" spans="28:28" ht="16.5" customHeight="1">
      <c r="AB711" s="6"/>
    </row>
    <row r="712" spans="28:28" ht="16.5" customHeight="1">
      <c r="AB712" s="6"/>
    </row>
    <row r="713" spans="28:28" ht="16.5" customHeight="1">
      <c r="AB713" s="6"/>
    </row>
    <row r="714" spans="28:28" ht="16.5" customHeight="1">
      <c r="AB714" s="6"/>
    </row>
    <row r="715" spans="28:28" ht="16.5" customHeight="1">
      <c r="AB715" s="6"/>
    </row>
    <row r="716" spans="28:28" ht="16.5" customHeight="1">
      <c r="AB716" s="6"/>
    </row>
    <row r="717" spans="28:28" ht="16.5" customHeight="1">
      <c r="AB717" s="6"/>
    </row>
    <row r="718" spans="28:28" ht="16.5" customHeight="1">
      <c r="AB718" s="6"/>
    </row>
    <row r="719" spans="28:28" ht="16.5" customHeight="1">
      <c r="AB719" s="6"/>
    </row>
    <row r="720" spans="28:28" ht="16.5" customHeight="1">
      <c r="AB720" s="6"/>
    </row>
    <row r="721" spans="28:28" ht="16.5" customHeight="1">
      <c r="AB721" s="6"/>
    </row>
    <row r="722" spans="28:28" ht="16.5" customHeight="1">
      <c r="AB722" s="6"/>
    </row>
    <row r="723" spans="28:28" ht="16.5" customHeight="1">
      <c r="AB723" s="6"/>
    </row>
    <row r="724" spans="28:28" ht="16.5" customHeight="1">
      <c r="AB724" s="6"/>
    </row>
    <row r="725" spans="28:28" ht="16.5" customHeight="1">
      <c r="AB725" s="6"/>
    </row>
    <row r="726" spans="28:28" ht="16.5" customHeight="1">
      <c r="AB726" s="6"/>
    </row>
    <row r="727" spans="28:28" ht="16.5" customHeight="1">
      <c r="AB727" s="6"/>
    </row>
    <row r="728" spans="28:28" ht="16.5" customHeight="1">
      <c r="AB728" s="6"/>
    </row>
    <row r="729" spans="28:28" ht="16.5" customHeight="1">
      <c r="AB729" s="6"/>
    </row>
    <row r="730" spans="28:28" ht="16.5" customHeight="1">
      <c r="AB730" s="6"/>
    </row>
    <row r="731" spans="28:28" ht="16.5" customHeight="1">
      <c r="AB731" s="6"/>
    </row>
    <row r="732" spans="28:28" ht="16.5" customHeight="1">
      <c r="AB732" s="6"/>
    </row>
    <row r="733" spans="28:28" ht="16.5" customHeight="1">
      <c r="AB733" s="6"/>
    </row>
    <row r="734" spans="28:28" ht="16.5" customHeight="1">
      <c r="AB734" s="6"/>
    </row>
    <row r="735" spans="28:28" ht="16.5" customHeight="1">
      <c r="AB735" s="6"/>
    </row>
    <row r="736" spans="28:28" ht="16.5" customHeight="1">
      <c r="AB736" s="6"/>
    </row>
    <row r="737" spans="28:28" ht="16.5" customHeight="1">
      <c r="AB737" s="6"/>
    </row>
    <row r="738" spans="28:28" ht="16.5" customHeight="1">
      <c r="AB738" s="6"/>
    </row>
    <row r="739" spans="28:28" ht="16.5" customHeight="1">
      <c r="AB739" s="6"/>
    </row>
    <row r="740" spans="28:28" ht="16.5" customHeight="1">
      <c r="AB740" s="6"/>
    </row>
    <row r="741" spans="28:28" ht="16.5" customHeight="1">
      <c r="AB741" s="6"/>
    </row>
    <row r="742" spans="28:28" ht="16.5" customHeight="1">
      <c r="AB742" s="6"/>
    </row>
    <row r="743" spans="28:28" ht="16.5" customHeight="1">
      <c r="AB743" s="6"/>
    </row>
    <row r="744" spans="28:28" ht="16.5" customHeight="1">
      <c r="AB744" s="6"/>
    </row>
    <row r="745" spans="28:28" ht="16.5" customHeight="1">
      <c r="AB745" s="6"/>
    </row>
    <row r="746" spans="28:28" ht="16.5" customHeight="1">
      <c r="AB746" s="6"/>
    </row>
    <row r="747" spans="28:28" ht="16.5" customHeight="1">
      <c r="AB747" s="6"/>
    </row>
    <row r="748" spans="28:28" ht="16.5" customHeight="1">
      <c r="AB748" s="6"/>
    </row>
    <row r="749" spans="28:28" ht="16.5" customHeight="1">
      <c r="AB749" s="6"/>
    </row>
    <row r="750" spans="28:28" ht="16.5" customHeight="1">
      <c r="AB750" s="6"/>
    </row>
    <row r="751" spans="28:28" ht="16.5" customHeight="1">
      <c r="AB751" s="6"/>
    </row>
    <row r="752" spans="28:28" ht="16.5" customHeight="1">
      <c r="AB752" s="6"/>
    </row>
    <row r="753" spans="28:28" ht="16.5" customHeight="1">
      <c r="AB753" s="6"/>
    </row>
    <row r="754" spans="28:28" ht="16.5" customHeight="1">
      <c r="AB754" s="6"/>
    </row>
    <row r="755" spans="28:28" ht="16.5" customHeight="1">
      <c r="AB755" s="6"/>
    </row>
    <row r="756" spans="28:28" ht="16.5" customHeight="1">
      <c r="AB756" s="6"/>
    </row>
    <row r="757" spans="28:28" ht="16.5" customHeight="1">
      <c r="AB757" s="6"/>
    </row>
    <row r="758" spans="28:28" ht="16.5" customHeight="1">
      <c r="AB758" s="6"/>
    </row>
    <row r="759" spans="28:28" ht="16.5" customHeight="1">
      <c r="AB759" s="6"/>
    </row>
    <row r="760" spans="28:28" ht="16.5" customHeight="1">
      <c r="AB760" s="6"/>
    </row>
    <row r="761" spans="28:28" ht="16.5" customHeight="1">
      <c r="AB761" s="6"/>
    </row>
    <row r="762" spans="28:28" ht="16.5" customHeight="1">
      <c r="AB762" s="6"/>
    </row>
    <row r="763" spans="28:28" ht="16.5" customHeight="1">
      <c r="AB763" s="6"/>
    </row>
    <row r="764" spans="28:28" ht="16.5" customHeight="1">
      <c r="AB764" s="6"/>
    </row>
    <row r="765" spans="28:28" ht="16.5" customHeight="1">
      <c r="AB765" s="6"/>
    </row>
    <row r="766" spans="28:28" ht="16.5" customHeight="1">
      <c r="AB766" s="6"/>
    </row>
    <row r="767" spans="28:28" ht="16.5" customHeight="1">
      <c r="AB767" s="6"/>
    </row>
    <row r="768" spans="28:28" ht="16.5" customHeight="1">
      <c r="AB768" s="6"/>
    </row>
    <row r="769" spans="28:28" ht="16.5" customHeight="1">
      <c r="AB769" s="6"/>
    </row>
    <row r="770" spans="28:28" ht="16.5" customHeight="1">
      <c r="AB770" s="6"/>
    </row>
    <row r="771" spans="28:28" ht="16.5" customHeight="1">
      <c r="AB771" s="6"/>
    </row>
    <row r="772" spans="28:28" ht="16.5" customHeight="1">
      <c r="AB772" s="6"/>
    </row>
    <row r="773" spans="28:28" ht="16.5" customHeight="1">
      <c r="AB773" s="6"/>
    </row>
    <row r="774" spans="28:28" ht="16.5" customHeight="1">
      <c r="AB774" s="6"/>
    </row>
    <row r="775" spans="28:28" ht="16.5" customHeight="1">
      <c r="AB775" s="6"/>
    </row>
    <row r="776" spans="28:28" ht="16.5" customHeight="1">
      <c r="AB776" s="6"/>
    </row>
    <row r="777" spans="28:28" ht="16.5" customHeight="1">
      <c r="AB777" s="6"/>
    </row>
    <row r="778" spans="28:28" ht="16.5" customHeight="1">
      <c r="AB778" s="6"/>
    </row>
    <row r="779" spans="28:28" ht="16.5" customHeight="1">
      <c r="AB779" s="6"/>
    </row>
    <row r="780" spans="28:28" ht="16.5" customHeight="1">
      <c r="AB780" s="6"/>
    </row>
    <row r="781" spans="28:28" ht="16.5" customHeight="1">
      <c r="AB781" s="6"/>
    </row>
    <row r="782" spans="28:28" ht="16.5" customHeight="1">
      <c r="AB782" s="6"/>
    </row>
    <row r="783" spans="28:28" ht="16.5" customHeight="1">
      <c r="AB783" s="6"/>
    </row>
    <row r="784" spans="28:28" ht="16.5" customHeight="1">
      <c r="AB784" s="6"/>
    </row>
    <row r="785" spans="28:28" ht="16.5" customHeight="1">
      <c r="AB785" s="6"/>
    </row>
    <row r="786" spans="28:28" ht="16.5" customHeight="1">
      <c r="AB786" s="6"/>
    </row>
    <row r="787" spans="28:28" ht="16.5" customHeight="1">
      <c r="AB787" s="6"/>
    </row>
    <row r="788" spans="28:28" ht="16.5" customHeight="1">
      <c r="AB788" s="6"/>
    </row>
    <row r="789" spans="28:28" ht="16.5" customHeight="1">
      <c r="AB789" s="6"/>
    </row>
    <row r="790" spans="28:28" ht="16.5" customHeight="1">
      <c r="AB790" s="6"/>
    </row>
    <row r="791" spans="28:28" ht="16.5" customHeight="1">
      <c r="AB791" s="6"/>
    </row>
    <row r="792" spans="28:28" ht="16.5" customHeight="1">
      <c r="AB792" s="6"/>
    </row>
    <row r="793" spans="28:28" ht="16.5" customHeight="1">
      <c r="AB793" s="6"/>
    </row>
    <row r="794" spans="28:28" ht="16.5" customHeight="1">
      <c r="AB794" s="6"/>
    </row>
    <row r="795" spans="28:28" ht="16.5" customHeight="1">
      <c r="AB795" s="6"/>
    </row>
    <row r="796" spans="28:28" ht="16.5" customHeight="1">
      <c r="AB796" s="6"/>
    </row>
    <row r="797" spans="28:28" ht="16.5" customHeight="1">
      <c r="AB797" s="6"/>
    </row>
    <row r="798" spans="28:28" ht="16.5" customHeight="1">
      <c r="AB798" s="6"/>
    </row>
    <row r="799" spans="28:28" ht="16.5" customHeight="1">
      <c r="AB799" s="6"/>
    </row>
    <row r="800" spans="28:28" ht="16.5" customHeight="1">
      <c r="AB800" s="6"/>
    </row>
    <row r="801" spans="28:28" ht="16.5" customHeight="1">
      <c r="AB801" s="6"/>
    </row>
    <row r="802" spans="28:28" ht="16.5" customHeight="1">
      <c r="AB802" s="6"/>
    </row>
    <row r="803" spans="28:28" ht="16.5" customHeight="1">
      <c r="AB803" s="6"/>
    </row>
    <row r="804" spans="28:28" ht="16.5" customHeight="1">
      <c r="AB804" s="6"/>
    </row>
    <row r="805" spans="28:28" ht="16.5" customHeight="1">
      <c r="AB805" s="6"/>
    </row>
    <row r="806" spans="28:28" ht="16.5" customHeight="1">
      <c r="AB806" s="6"/>
    </row>
    <row r="807" spans="28:28" ht="16.5" customHeight="1">
      <c r="AB807" s="6"/>
    </row>
    <row r="808" spans="28:28" ht="16.5" customHeight="1">
      <c r="AB808" s="6"/>
    </row>
    <row r="809" spans="28:28" ht="16.5" customHeight="1">
      <c r="AB809" s="6"/>
    </row>
    <row r="810" spans="28:28" ht="16.5" customHeight="1">
      <c r="AB810" s="6"/>
    </row>
    <row r="811" spans="28:28" ht="16.5" customHeight="1">
      <c r="AB811" s="6"/>
    </row>
    <row r="812" spans="28:28" ht="16.5" customHeight="1">
      <c r="AB812" s="6"/>
    </row>
    <row r="813" spans="28:28" ht="16.5" customHeight="1">
      <c r="AB813" s="6"/>
    </row>
    <row r="814" spans="28:28" ht="16.5" customHeight="1">
      <c r="AB814" s="6"/>
    </row>
    <row r="815" spans="28:28" ht="16.5" customHeight="1">
      <c r="AB815" s="6"/>
    </row>
    <row r="816" spans="28:28" ht="16.5" customHeight="1">
      <c r="AB816" s="6"/>
    </row>
    <row r="817" spans="28:28" ht="16.5" customHeight="1">
      <c r="AB817" s="6"/>
    </row>
    <row r="818" spans="28:28" ht="16.5" customHeight="1">
      <c r="AB818" s="6"/>
    </row>
    <row r="819" spans="28:28" ht="16.5" customHeight="1">
      <c r="AB819" s="6"/>
    </row>
    <row r="820" spans="28:28" ht="16.5" customHeight="1">
      <c r="AB820" s="6"/>
    </row>
    <row r="821" spans="28:28" ht="16.5" customHeight="1">
      <c r="AB821" s="6"/>
    </row>
    <row r="822" spans="28:28" ht="16.5" customHeight="1">
      <c r="AB822" s="6"/>
    </row>
    <row r="823" spans="28:28" ht="16.5" customHeight="1">
      <c r="AB823" s="6"/>
    </row>
    <row r="824" spans="28:28" ht="16.5" customHeight="1">
      <c r="AB824" s="6"/>
    </row>
    <row r="825" spans="28:28" ht="16.5" customHeight="1">
      <c r="AB825" s="6"/>
    </row>
    <row r="826" spans="28:28" ht="16.5" customHeight="1">
      <c r="AB826" s="6"/>
    </row>
    <row r="827" spans="28:28" ht="16.5" customHeight="1">
      <c r="AB827" s="6"/>
    </row>
    <row r="828" spans="28:28" ht="16.5" customHeight="1">
      <c r="AB828" s="6"/>
    </row>
    <row r="829" spans="28:28" ht="16.5" customHeight="1">
      <c r="AB829" s="6"/>
    </row>
    <row r="830" spans="28:28" ht="16.5" customHeight="1">
      <c r="AB830" s="6"/>
    </row>
    <row r="831" spans="28:28" ht="16.5" customHeight="1">
      <c r="AB831" s="6"/>
    </row>
    <row r="832" spans="28:28" ht="16.5" customHeight="1">
      <c r="AB832" s="6"/>
    </row>
    <row r="833" spans="28:28" ht="16.5" customHeight="1">
      <c r="AB833" s="6"/>
    </row>
    <row r="834" spans="28:28" ht="16.5" customHeight="1">
      <c r="AB834" s="6"/>
    </row>
    <row r="835" spans="28:28" ht="16.5" customHeight="1">
      <c r="AB835" s="6"/>
    </row>
    <row r="836" spans="28:28" ht="16.5" customHeight="1">
      <c r="AB836" s="6"/>
    </row>
    <row r="837" spans="28:28" ht="16.5" customHeight="1">
      <c r="AB837" s="6"/>
    </row>
    <row r="838" spans="28:28" ht="16.5" customHeight="1">
      <c r="AB838" s="6"/>
    </row>
    <row r="839" spans="28:28" ht="16.5" customHeight="1">
      <c r="AB839" s="6"/>
    </row>
    <row r="840" spans="28:28" ht="16.5" customHeight="1">
      <c r="AB840" s="6"/>
    </row>
    <row r="841" spans="28:28" ht="16.5" customHeight="1">
      <c r="AB841" s="6"/>
    </row>
    <row r="842" spans="28:28" ht="16.5" customHeight="1">
      <c r="AB842" s="6"/>
    </row>
    <row r="843" spans="28:28" ht="16.5" customHeight="1">
      <c r="AB843" s="6"/>
    </row>
    <row r="844" spans="28:28" ht="16.5" customHeight="1">
      <c r="AB844" s="6"/>
    </row>
    <row r="845" spans="28:28" ht="16.5" customHeight="1">
      <c r="AB845" s="6"/>
    </row>
    <row r="846" spans="28:28" ht="16.5" customHeight="1">
      <c r="AB846" s="6"/>
    </row>
    <row r="847" spans="28:28" ht="16.5" customHeight="1">
      <c r="AB847" s="6"/>
    </row>
    <row r="848" spans="28:28" ht="16.5" customHeight="1">
      <c r="AB848" s="6"/>
    </row>
    <row r="849" spans="28:28" ht="16.5" customHeight="1">
      <c r="AB849" s="6"/>
    </row>
    <row r="850" spans="28:28" ht="16.5" customHeight="1">
      <c r="AB850" s="6"/>
    </row>
    <row r="851" spans="28:28" ht="16.5" customHeight="1">
      <c r="AB851" s="6"/>
    </row>
    <row r="852" spans="28:28" ht="16.5" customHeight="1">
      <c r="AB852" s="6"/>
    </row>
    <row r="853" spans="28:28" ht="16.5" customHeight="1">
      <c r="AB853" s="6"/>
    </row>
    <row r="854" spans="28:28" ht="16.5" customHeight="1">
      <c r="AB854" s="6"/>
    </row>
    <row r="855" spans="28:28" ht="16.5" customHeight="1">
      <c r="AB855" s="6"/>
    </row>
    <row r="856" spans="28:28" ht="16.5" customHeight="1">
      <c r="AB856" s="6"/>
    </row>
    <row r="857" spans="28:28" ht="16.5" customHeight="1">
      <c r="AB857" s="6"/>
    </row>
    <row r="858" spans="28:28" ht="16.5" customHeight="1">
      <c r="AB858" s="6"/>
    </row>
    <row r="859" spans="28:28" ht="16.5" customHeight="1">
      <c r="AB859" s="6"/>
    </row>
    <row r="860" spans="28:28" ht="16.5" customHeight="1">
      <c r="AB860" s="6"/>
    </row>
    <row r="861" spans="28:28" ht="16.5" customHeight="1">
      <c r="AB861" s="6"/>
    </row>
    <row r="862" spans="28:28" ht="16.5" customHeight="1">
      <c r="AB862" s="6"/>
    </row>
    <row r="863" spans="28:28" ht="16.5" customHeight="1">
      <c r="AB863" s="6"/>
    </row>
    <row r="864" spans="28:28" ht="16.5" customHeight="1">
      <c r="AB864" s="6"/>
    </row>
    <row r="865" spans="28:28" ht="16.5" customHeight="1">
      <c r="AB865" s="6"/>
    </row>
    <row r="866" spans="28:28" ht="16.5" customHeight="1">
      <c r="AB866" s="6"/>
    </row>
    <row r="867" spans="28:28" ht="16.5" customHeight="1">
      <c r="AB867" s="6"/>
    </row>
    <row r="868" spans="28:28" ht="16.5" customHeight="1">
      <c r="AB868" s="6"/>
    </row>
    <row r="869" spans="28:28" ht="16.5" customHeight="1">
      <c r="AB869" s="6"/>
    </row>
    <row r="870" spans="28:28" ht="16.5" customHeight="1">
      <c r="AB870" s="6"/>
    </row>
    <row r="871" spans="28:28" ht="16.5" customHeight="1">
      <c r="AB871" s="6"/>
    </row>
    <row r="872" spans="28:28" ht="16.5" customHeight="1">
      <c r="AB872" s="6"/>
    </row>
    <row r="873" spans="28:28" ht="16.5" customHeight="1">
      <c r="AB873" s="6"/>
    </row>
    <row r="874" spans="28:28" ht="16.5" customHeight="1">
      <c r="AB874" s="6"/>
    </row>
    <row r="875" spans="28:28" ht="16.5" customHeight="1">
      <c r="AB875" s="6"/>
    </row>
    <row r="876" spans="28:28" ht="16.5" customHeight="1">
      <c r="AB876" s="6"/>
    </row>
    <row r="877" spans="28:28" ht="16.5" customHeight="1">
      <c r="AB877" s="6"/>
    </row>
    <row r="878" spans="28:28" ht="16.5" customHeight="1">
      <c r="AB878" s="6"/>
    </row>
    <row r="879" spans="28:28" ht="16.5" customHeight="1">
      <c r="AB879" s="6"/>
    </row>
    <row r="880" spans="28:28" ht="16.5" customHeight="1">
      <c r="AB880" s="6"/>
    </row>
    <row r="881" spans="28:28" ht="16.5" customHeight="1">
      <c r="AB881" s="6"/>
    </row>
    <row r="882" spans="28:28" ht="16.5" customHeight="1">
      <c r="AB882" s="6"/>
    </row>
    <row r="883" spans="28:28" ht="16.5" customHeight="1">
      <c r="AB883" s="6"/>
    </row>
    <row r="884" spans="28:28" ht="16.5" customHeight="1">
      <c r="AB884" s="6"/>
    </row>
    <row r="885" spans="28:28" ht="16.5" customHeight="1">
      <c r="AB885" s="6"/>
    </row>
    <row r="886" spans="28:28" ht="16.5" customHeight="1">
      <c r="AB886" s="6"/>
    </row>
    <row r="887" spans="28:28" ht="16.5" customHeight="1">
      <c r="AB887" s="6"/>
    </row>
    <row r="888" spans="28:28" ht="16.5" customHeight="1">
      <c r="AB888" s="6"/>
    </row>
    <row r="889" spans="28:28" ht="16.5" customHeight="1">
      <c r="AB889" s="6"/>
    </row>
    <row r="890" spans="28:28" ht="16.5" customHeight="1">
      <c r="AB890" s="6"/>
    </row>
    <row r="891" spans="28:28" ht="16.5" customHeight="1">
      <c r="AB891" s="6"/>
    </row>
    <row r="892" spans="28:28" ht="16.5" customHeight="1">
      <c r="AB892" s="6"/>
    </row>
    <row r="893" spans="28:28" ht="16.5" customHeight="1">
      <c r="AB893" s="6"/>
    </row>
    <row r="894" spans="28:28" ht="16.5" customHeight="1">
      <c r="AB894" s="6"/>
    </row>
    <row r="895" spans="28:28" ht="16.5" customHeight="1">
      <c r="AB895" s="6"/>
    </row>
    <row r="896" spans="28:28" ht="16.5" customHeight="1">
      <c r="AB896" s="6"/>
    </row>
    <row r="897" spans="28:28" ht="16.5" customHeight="1">
      <c r="AB897" s="6"/>
    </row>
    <row r="898" spans="28:28" ht="16.5" customHeight="1">
      <c r="AB898" s="6"/>
    </row>
    <row r="899" spans="28:28" ht="16.5" customHeight="1">
      <c r="AB899" s="6"/>
    </row>
    <row r="900" spans="28:28" ht="16.5" customHeight="1">
      <c r="AB900" s="6"/>
    </row>
    <row r="901" spans="28:28" ht="16.5" customHeight="1">
      <c r="AB901" s="6"/>
    </row>
    <row r="902" spans="28:28" ht="16.5" customHeight="1">
      <c r="AB902" s="6"/>
    </row>
    <row r="903" spans="28:28" ht="16.5" customHeight="1">
      <c r="AB903" s="6"/>
    </row>
    <row r="904" spans="28:28" ht="16.5" customHeight="1">
      <c r="AB904" s="6"/>
    </row>
    <row r="905" spans="28:28" ht="16.5" customHeight="1">
      <c r="AB905" s="6"/>
    </row>
    <row r="906" spans="28:28" ht="16.5" customHeight="1">
      <c r="AB906" s="6"/>
    </row>
    <row r="907" spans="28:28" ht="16.5" customHeight="1">
      <c r="AB907" s="6"/>
    </row>
    <row r="908" spans="28:28" ht="16.5" customHeight="1">
      <c r="AB908" s="6"/>
    </row>
    <row r="909" spans="28:28" ht="16.5" customHeight="1">
      <c r="AB909" s="6"/>
    </row>
    <row r="910" spans="28:28" ht="16.5" customHeight="1">
      <c r="AB910" s="6"/>
    </row>
    <row r="911" spans="28:28" ht="16.5" customHeight="1">
      <c r="AB911" s="6"/>
    </row>
    <row r="912" spans="28:28" ht="16.5" customHeight="1">
      <c r="AB912" s="6"/>
    </row>
    <row r="913" spans="28:28" ht="16.5" customHeight="1">
      <c r="AB913" s="6"/>
    </row>
    <row r="914" spans="28:28" ht="16.5" customHeight="1">
      <c r="AB914" s="6"/>
    </row>
    <row r="915" spans="28:28" ht="16.5" customHeight="1">
      <c r="AB915" s="6"/>
    </row>
    <row r="916" spans="28:28" ht="16.5" customHeight="1">
      <c r="AB916" s="6"/>
    </row>
    <row r="917" spans="28:28" ht="16.5" customHeight="1">
      <c r="AB917" s="6"/>
    </row>
    <row r="918" spans="28:28" ht="16.5" customHeight="1">
      <c r="AB918" s="6"/>
    </row>
    <row r="919" spans="28:28" ht="16.5" customHeight="1">
      <c r="AB919" s="6"/>
    </row>
    <row r="920" spans="28:28" ht="16.5" customHeight="1">
      <c r="AB920" s="6"/>
    </row>
    <row r="921" spans="28:28" ht="16.5" customHeight="1">
      <c r="AB921" s="6"/>
    </row>
    <row r="922" spans="28:28" ht="16.5" customHeight="1">
      <c r="AB922" s="6"/>
    </row>
    <row r="923" spans="28:28" ht="16.5" customHeight="1">
      <c r="AB923" s="6"/>
    </row>
    <row r="924" spans="28:28" ht="16.5" customHeight="1">
      <c r="AB924" s="6"/>
    </row>
    <row r="925" spans="28:28" ht="16.5" customHeight="1">
      <c r="AB925" s="6"/>
    </row>
    <row r="926" spans="28:28" ht="16.5" customHeight="1">
      <c r="AB926" s="6"/>
    </row>
    <row r="927" spans="28:28" ht="16.5" customHeight="1">
      <c r="AB927" s="6"/>
    </row>
  </sheetData>
  <pageMargins left="0.78749999999999998" right="0.78749999999999998" top="0.98402777777777795" bottom="0.9840277777777779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000"/>
  <sheetViews>
    <sheetView workbookViewId="0"/>
  </sheetViews>
  <sheetFormatPr baseColWidth="10" defaultColWidth="11.1640625" defaultRowHeight="15" customHeight="1"/>
  <cols>
    <col min="1" max="3" width="10.83203125" customWidth="1"/>
    <col min="4" max="5" width="15.1640625" customWidth="1"/>
    <col min="6" max="47" width="10.83203125" customWidth="1"/>
  </cols>
  <sheetData>
    <row r="1" spans="1:3" ht="16.5" customHeight="1">
      <c r="A1" s="4" t="s">
        <v>120</v>
      </c>
      <c r="B1" s="4">
        <v>204</v>
      </c>
    </row>
    <row r="2" spans="1:3" ht="16.5" customHeight="1">
      <c r="A2" s="4" t="s">
        <v>121</v>
      </c>
      <c r="B2" s="4" t="s">
        <v>122</v>
      </c>
    </row>
    <row r="3" spans="1:3" ht="16.5" customHeight="1">
      <c r="A3" s="4" t="s">
        <v>123</v>
      </c>
      <c r="B3" s="4" t="s">
        <v>124</v>
      </c>
    </row>
    <row r="4" spans="1:3" ht="16.5" customHeight="1">
      <c r="A4" s="4" t="s">
        <v>125</v>
      </c>
      <c r="B4" s="4" t="s">
        <v>126</v>
      </c>
    </row>
    <row r="5" spans="1:3" ht="16.5" customHeight="1">
      <c r="A5" s="4" t="s">
        <v>127</v>
      </c>
    </row>
    <row r="6" spans="1:3" ht="16.5" customHeight="1"/>
    <row r="7" spans="1:3" ht="16.5" customHeight="1">
      <c r="A7" s="4">
        <v>1</v>
      </c>
      <c r="B7" s="4" t="s">
        <v>128</v>
      </c>
    </row>
    <row r="8" spans="1:3" ht="16.5" customHeight="1">
      <c r="A8" s="4">
        <v>2</v>
      </c>
      <c r="B8" s="4" t="s">
        <v>129</v>
      </c>
    </row>
    <row r="9" spans="1:3" ht="16.5" customHeight="1">
      <c r="A9" s="4">
        <v>3</v>
      </c>
      <c r="B9" s="4" t="s">
        <v>130</v>
      </c>
    </row>
    <row r="10" spans="1:3" ht="16.5" customHeight="1">
      <c r="A10" s="4">
        <v>4</v>
      </c>
      <c r="B10" s="4" t="s">
        <v>131</v>
      </c>
    </row>
    <row r="11" spans="1:3" ht="16.5" customHeight="1"/>
    <row r="12" spans="1:3" ht="16.5" customHeight="1">
      <c r="A12" s="4">
        <v>1</v>
      </c>
      <c r="B12" s="4" t="s">
        <v>132</v>
      </c>
      <c r="C12" s="4" t="s">
        <v>132</v>
      </c>
    </row>
    <row r="13" spans="1:3" ht="16.5" customHeight="1">
      <c r="A13" s="4">
        <v>2</v>
      </c>
      <c r="B13" s="4" t="s">
        <v>133</v>
      </c>
      <c r="C13" s="4" t="s">
        <v>134</v>
      </c>
    </row>
    <row r="14" spans="1:3" ht="16.5" customHeight="1">
      <c r="A14" s="4">
        <v>3</v>
      </c>
      <c r="B14" s="4" t="s">
        <v>135</v>
      </c>
      <c r="C14" s="4" t="s">
        <v>135</v>
      </c>
    </row>
    <row r="15" spans="1:3" ht="16.5" customHeight="1">
      <c r="A15" s="4">
        <v>4</v>
      </c>
      <c r="B15" s="4" t="s">
        <v>136</v>
      </c>
      <c r="C15" s="4" t="s">
        <v>136</v>
      </c>
    </row>
    <row r="16" spans="1:3" ht="16.5" customHeight="1">
      <c r="A16" s="4">
        <v>5</v>
      </c>
      <c r="B16" s="4" t="s">
        <v>137</v>
      </c>
      <c r="C16" s="4" t="s">
        <v>138</v>
      </c>
    </row>
    <row r="17" spans="1:3" ht="16.5" customHeight="1">
      <c r="A17" s="4">
        <v>6</v>
      </c>
      <c r="B17" s="4" t="s">
        <v>139</v>
      </c>
      <c r="C17" s="4" t="s">
        <v>139</v>
      </c>
    </row>
    <row r="18" spans="1:3" ht="16.5" customHeight="1">
      <c r="A18" s="4">
        <v>7</v>
      </c>
      <c r="B18" s="4" t="s">
        <v>140</v>
      </c>
      <c r="C18" s="4" t="s">
        <v>140</v>
      </c>
    </row>
    <row r="19" spans="1:3" ht="16.5" customHeight="1">
      <c r="A19" s="4">
        <v>8</v>
      </c>
      <c r="B19" s="4" t="s">
        <v>141</v>
      </c>
      <c r="C19" s="4" t="s">
        <v>141</v>
      </c>
    </row>
    <row r="20" spans="1:3" ht="16.5" customHeight="1">
      <c r="A20" s="4">
        <v>9</v>
      </c>
      <c r="B20" s="4" t="s">
        <v>142</v>
      </c>
      <c r="C20" s="4" t="s">
        <v>142</v>
      </c>
    </row>
    <row r="21" spans="1:3" ht="16.5" customHeight="1">
      <c r="A21" s="4">
        <v>10</v>
      </c>
      <c r="B21" s="4" t="s">
        <v>143</v>
      </c>
      <c r="C21" s="4" t="s">
        <v>143</v>
      </c>
    </row>
    <row r="22" spans="1:3" ht="16.5" customHeight="1">
      <c r="A22" s="4">
        <v>11</v>
      </c>
      <c r="B22" s="4" t="s">
        <v>144</v>
      </c>
      <c r="C22" s="4" t="s">
        <v>144</v>
      </c>
    </row>
    <row r="23" spans="1:3" ht="16.5" customHeight="1">
      <c r="A23" s="4">
        <v>12</v>
      </c>
      <c r="B23" s="4" t="s">
        <v>145</v>
      </c>
      <c r="C23" s="4" t="s">
        <v>145</v>
      </c>
    </row>
    <row r="24" spans="1:3" ht="16.5" customHeight="1">
      <c r="A24" s="4">
        <v>13</v>
      </c>
      <c r="B24" s="4" t="s">
        <v>146</v>
      </c>
      <c r="C24" s="9" t="s">
        <v>147</v>
      </c>
    </row>
    <row r="25" spans="1:3" ht="16.5" customHeight="1">
      <c r="A25" s="4">
        <v>14</v>
      </c>
      <c r="B25" s="4" t="s">
        <v>148</v>
      </c>
      <c r="C25" s="4" t="s">
        <v>148</v>
      </c>
    </row>
    <row r="26" spans="1:3" ht="16.5" customHeight="1">
      <c r="A26" s="4">
        <v>15</v>
      </c>
      <c r="B26" s="4" t="s">
        <v>149</v>
      </c>
      <c r="C26" s="4" t="s">
        <v>149</v>
      </c>
    </row>
    <row r="27" spans="1:3" ht="16.5" customHeight="1">
      <c r="A27" s="4">
        <v>16</v>
      </c>
      <c r="B27" s="4" t="s">
        <v>150</v>
      </c>
      <c r="C27" s="4" t="s">
        <v>150</v>
      </c>
    </row>
    <row r="28" spans="1:3" ht="16.5" customHeight="1">
      <c r="A28" s="4">
        <v>17</v>
      </c>
      <c r="B28" s="4" t="s">
        <v>151</v>
      </c>
      <c r="C28" s="4" t="s">
        <v>151</v>
      </c>
    </row>
    <row r="29" spans="1:3" ht="16.5" customHeight="1">
      <c r="A29" s="4">
        <v>18</v>
      </c>
      <c r="B29" s="4" t="s">
        <v>152</v>
      </c>
      <c r="C29" s="4" t="s">
        <v>152</v>
      </c>
    </row>
    <row r="30" spans="1:3" ht="16.5" customHeight="1">
      <c r="A30" s="4">
        <v>19</v>
      </c>
      <c r="B30" s="4" t="s">
        <v>153</v>
      </c>
      <c r="C30" s="4" t="s">
        <v>153</v>
      </c>
    </row>
    <row r="31" spans="1:3" ht="16.5" customHeight="1">
      <c r="A31" s="4">
        <v>20</v>
      </c>
      <c r="B31" s="4" t="s">
        <v>154</v>
      </c>
      <c r="C31" s="4" t="s">
        <v>154</v>
      </c>
    </row>
    <row r="32" spans="1:3" ht="16.5" customHeight="1"/>
    <row r="33" spans="1:46" ht="16.5" customHeight="1">
      <c r="A33" s="4" t="s">
        <v>0</v>
      </c>
      <c r="B33" s="4" t="s">
        <v>1</v>
      </c>
      <c r="C33" s="4" t="s">
        <v>2</v>
      </c>
      <c r="D33" s="4" t="s">
        <v>155</v>
      </c>
      <c r="E33" s="4" t="s">
        <v>156</v>
      </c>
      <c r="F33" s="4" t="s">
        <v>3</v>
      </c>
      <c r="G33" s="4" t="s">
        <v>4</v>
      </c>
      <c r="H33" s="4" t="s">
        <v>5</v>
      </c>
      <c r="I33" s="4" t="s">
        <v>6</v>
      </c>
      <c r="J33" s="4" t="s">
        <v>7</v>
      </c>
      <c r="K33" s="4" t="s">
        <v>8</v>
      </c>
      <c r="L33" s="4" t="s">
        <v>9</v>
      </c>
      <c r="M33" s="4" t="s">
        <v>10</v>
      </c>
      <c r="N33" s="4" t="s">
        <v>11</v>
      </c>
      <c r="O33" s="4" t="s">
        <v>12</v>
      </c>
      <c r="P33" s="4" t="s">
        <v>13</v>
      </c>
      <c r="Q33" s="4" t="s">
        <v>14</v>
      </c>
      <c r="R33" s="4" t="s">
        <v>15</v>
      </c>
      <c r="S33" s="4" t="s">
        <v>16</v>
      </c>
      <c r="T33" s="4" t="s">
        <v>17</v>
      </c>
      <c r="U33" s="4" t="s">
        <v>18</v>
      </c>
      <c r="V33" s="4" t="s">
        <v>19</v>
      </c>
      <c r="W33" s="4" t="s">
        <v>20</v>
      </c>
      <c r="X33" s="4" t="s">
        <v>21</v>
      </c>
      <c r="Y33" s="4" t="s">
        <v>22</v>
      </c>
      <c r="Z33" s="4" t="s">
        <v>157</v>
      </c>
      <c r="AA33" s="4" t="s">
        <v>158</v>
      </c>
      <c r="AB33" s="4" t="s">
        <v>159</v>
      </c>
      <c r="AC33" s="4" t="s">
        <v>160</v>
      </c>
      <c r="AD33" s="4" t="s">
        <v>161</v>
      </c>
      <c r="AE33" s="4" t="s">
        <v>162</v>
      </c>
      <c r="AF33" s="4" t="s">
        <v>163</v>
      </c>
      <c r="AG33" s="4" t="s">
        <v>164</v>
      </c>
      <c r="AH33" s="4" t="s">
        <v>165</v>
      </c>
      <c r="AI33" s="4" t="s">
        <v>166</v>
      </c>
      <c r="AJ33" s="4" t="s">
        <v>167</v>
      </c>
      <c r="AK33" s="4" t="s">
        <v>168</v>
      </c>
      <c r="AL33" s="4" t="s">
        <v>169</v>
      </c>
      <c r="AM33" s="4" t="s">
        <v>170</v>
      </c>
      <c r="AN33" s="4" t="s">
        <v>171</v>
      </c>
      <c r="AO33" s="4" t="s">
        <v>172</v>
      </c>
      <c r="AP33" s="4" t="s">
        <v>173</v>
      </c>
      <c r="AQ33" s="4" t="s">
        <v>174</v>
      </c>
      <c r="AR33" s="4" t="s">
        <v>175</v>
      </c>
      <c r="AS33" s="4" t="s">
        <v>176</v>
      </c>
      <c r="AT33" s="4" t="s">
        <v>177</v>
      </c>
    </row>
    <row r="34" spans="1:46" ht="16.5" customHeight="1">
      <c r="A34" s="4">
        <v>19237</v>
      </c>
      <c r="B34" s="4">
        <v>0</v>
      </c>
      <c r="C34" s="4">
        <v>1997</v>
      </c>
      <c r="D34" s="8">
        <v>44131.405520833301</v>
      </c>
      <c r="E34" s="4" t="s">
        <v>45</v>
      </c>
      <c r="F34" s="4">
        <v>2</v>
      </c>
      <c r="G34" s="4">
        <v>2</v>
      </c>
      <c r="H34" s="4">
        <v>1</v>
      </c>
      <c r="I34" s="4">
        <v>3</v>
      </c>
      <c r="J34" s="4">
        <v>1</v>
      </c>
      <c r="K34" s="4">
        <v>4</v>
      </c>
      <c r="L34" s="4">
        <v>4</v>
      </c>
      <c r="M34" s="4">
        <v>2</v>
      </c>
      <c r="N34" s="4">
        <v>1</v>
      </c>
      <c r="O34" s="4">
        <v>1</v>
      </c>
      <c r="P34" s="4">
        <v>1</v>
      </c>
      <c r="Q34" s="4">
        <v>1</v>
      </c>
      <c r="R34" s="4">
        <v>3</v>
      </c>
      <c r="S34" s="4">
        <v>4</v>
      </c>
      <c r="T34" s="4">
        <v>3</v>
      </c>
      <c r="U34" s="4">
        <v>3</v>
      </c>
      <c r="V34" s="4">
        <v>3</v>
      </c>
      <c r="W34" s="4">
        <v>1</v>
      </c>
      <c r="X34" s="4">
        <v>2</v>
      </c>
      <c r="Y34" s="4">
        <v>2</v>
      </c>
      <c r="Z34" s="4">
        <v>3</v>
      </c>
      <c r="AA34" s="4">
        <v>3</v>
      </c>
      <c r="AB34" s="4">
        <v>3</v>
      </c>
      <c r="AC34" s="4">
        <v>3</v>
      </c>
      <c r="AD34" s="4">
        <v>3</v>
      </c>
      <c r="AE34" s="4">
        <v>2</v>
      </c>
      <c r="AF34" s="4">
        <v>2</v>
      </c>
      <c r="AG34" s="4">
        <v>4</v>
      </c>
      <c r="AH34" s="4">
        <v>3</v>
      </c>
      <c r="AI34" s="4">
        <v>4</v>
      </c>
      <c r="AJ34" s="4">
        <v>2</v>
      </c>
      <c r="AK34" s="4">
        <v>2</v>
      </c>
      <c r="AL34" s="4">
        <v>3</v>
      </c>
      <c r="AM34" s="4">
        <v>3</v>
      </c>
      <c r="AN34" s="4">
        <v>2</v>
      </c>
      <c r="AO34" s="4">
        <v>2</v>
      </c>
      <c r="AP34" s="4">
        <v>1</v>
      </c>
      <c r="AQ34" s="4">
        <v>3</v>
      </c>
      <c r="AR34" s="4">
        <v>3</v>
      </c>
      <c r="AS34" s="4">
        <v>3</v>
      </c>
      <c r="AT34" s="4">
        <v>-22</v>
      </c>
    </row>
    <row r="35" spans="1:46" ht="16.5" customHeight="1">
      <c r="A35" s="4">
        <v>19333</v>
      </c>
      <c r="B35" s="4">
        <v>1</v>
      </c>
      <c r="C35" s="4">
        <v>1996</v>
      </c>
      <c r="D35" s="8">
        <v>44132.405520775501</v>
      </c>
      <c r="E35" s="4" t="s">
        <v>35</v>
      </c>
      <c r="F35" s="4">
        <v>2</v>
      </c>
      <c r="G35" s="4">
        <v>2</v>
      </c>
      <c r="H35" s="4">
        <v>3</v>
      </c>
      <c r="I35" s="4">
        <v>2</v>
      </c>
      <c r="J35" s="4">
        <v>2</v>
      </c>
      <c r="K35" s="4">
        <v>3</v>
      </c>
      <c r="L35" s="4">
        <v>3</v>
      </c>
      <c r="M35" s="4">
        <v>1</v>
      </c>
      <c r="N35" s="4">
        <v>1</v>
      </c>
      <c r="O35" s="4">
        <v>2</v>
      </c>
      <c r="P35" s="4">
        <v>3</v>
      </c>
      <c r="Q35" s="4">
        <v>2</v>
      </c>
      <c r="R35" s="4">
        <v>3</v>
      </c>
      <c r="S35" s="4">
        <v>3</v>
      </c>
      <c r="T35" s="4">
        <v>2</v>
      </c>
      <c r="U35" s="4">
        <v>2</v>
      </c>
      <c r="V35" s="4">
        <v>2</v>
      </c>
      <c r="W35" s="4">
        <v>2</v>
      </c>
      <c r="X35" s="4">
        <v>2</v>
      </c>
      <c r="Y35" s="4">
        <v>3</v>
      </c>
      <c r="Z35" s="4">
        <v>4</v>
      </c>
      <c r="AA35" s="4">
        <v>15</v>
      </c>
      <c r="AB35" s="4">
        <v>2</v>
      </c>
      <c r="AC35" s="4">
        <v>4</v>
      </c>
      <c r="AD35" s="4">
        <v>4</v>
      </c>
      <c r="AE35" s="4">
        <v>3</v>
      </c>
      <c r="AF35" s="4">
        <v>2</v>
      </c>
      <c r="AG35" s="4">
        <v>4</v>
      </c>
      <c r="AH35" s="4">
        <v>3</v>
      </c>
      <c r="AI35" s="4">
        <v>6</v>
      </c>
      <c r="AJ35" s="4">
        <v>3</v>
      </c>
      <c r="AK35" s="4">
        <v>4</v>
      </c>
      <c r="AL35" s="4">
        <v>2</v>
      </c>
      <c r="AM35" s="4">
        <v>2</v>
      </c>
      <c r="AN35" s="4">
        <v>2</v>
      </c>
      <c r="AO35" s="4">
        <v>2</v>
      </c>
      <c r="AP35" s="4">
        <v>2</v>
      </c>
      <c r="AQ35" s="4">
        <v>2</v>
      </c>
      <c r="AR35" s="4">
        <v>2</v>
      </c>
      <c r="AS35" s="4">
        <v>3</v>
      </c>
      <c r="AT35" s="4">
        <v>-12</v>
      </c>
    </row>
    <row r="36" spans="1:46" ht="16.5" customHeight="1">
      <c r="A36" s="4">
        <v>19277</v>
      </c>
      <c r="B36" s="4">
        <v>0</v>
      </c>
      <c r="C36" s="4">
        <v>1999</v>
      </c>
      <c r="D36" s="8">
        <v>44133.405520775501</v>
      </c>
      <c r="E36" s="4" t="s">
        <v>83</v>
      </c>
      <c r="F36" s="4">
        <v>1</v>
      </c>
      <c r="G36" s="4">
        <v>1</v>
      </c>
      <c r="H36" s="4">
        <v>1</v>
      </c>
      <c r="I36" s="4">
        <v>1</v>
      </c>
      <c r="J36" s="4">
        <v>2</v>
      </c>
      <c r="K36" s="4">
        <v>4</v>
      </c>
      <c r="L36" s="4">
        <v>4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2</v>
      </c>
      <c r="S36" s="4">
        <v>2</v>
      </c>
      <c r="T36" s="4">
        <v>1</v>
      </c>
      <c r="U36" s="4">
        <v>2</v>
      </c>
      <c r="V36" s="4">
        <v>2</v>
      </c>
      <c r="W36" s="4">
        <v>1</v>
      </c>
      <c r="X36" s="4">
        <v>1</v>
      </c>
      <c r="Y36" s="4">
        <v>1</v>
      </c>
      <c r="Z36" s="4">
        <v>5</v>
      </c>
      <c r="AA36" s="4">
        <v>2</v>
      </c>
      <c r="AB36" s="4">
        <v>4</v>
      </c>
      <c r="AC36" s="4">
        <v>2</v>
      </c>
      <c r="AD36" s="4">
        <v>5</v>
      </c>
      <c r="AE36" s="4">
        <v>4</v>
      </c>
      <c r="AF36" s="4">
        <v>4</v>
      </c>
      <c r="AG36" s="4">
        <v>4</v>
      </c>
      <c r="AH36" s="4">
        <v>7</v>
      </c>
      <c r="AI36" s="4">
        <v>4</v>
      </c>
      <c r="AJ36" s="4">
        <v>2</v>
      </c>
      <c r="AK36" s="4">
        <v>3</v>
      </c>
      <c r="AL36" s="4">
        <v>5</v>
      </c>
      <c r="AM36" s="4">
        <v>6</v>
      </c>
      <c r="AN36" s="4">
        <v>2</v>
      </c>
      <c r="AO36" s="4">
        <v>4</v>
      </c>
      <c r="AP36" s="4">
        <v>4</v>
      </c>
      <c r="AQ36" s="4">
        <v>2</v>
      </c>
      <c r="AR36" s="4">
        <v>3</v>
      </c>
      <c r="AS36" s="4">
        <v>3</v>
      </c>
      <c r="AT36" s="4">
        <v>-18</v>
      </c>
    </row>
    <row r="37" spans="1:46" ht="16.5" customHeight="1">
      <c r="A37" s="4">
        <v>19529</v>
      </c>
      <c r="B37" s="4">
        <v>0</v>
      </c>
      <c r="C37" s="4">
        <v>1999</v>
      </c>
      <c r="D37" s="8">
        <v>44134.405520775501</v>
      </c>
      <c r="E37" s="4" t="s">
        <v>84</v>
      </c>
      <c r="F37" s="4">
        <v>3</v>
      </c>
      <c r="G37" s="4">
        <v>4</v>
      </c>
      <c r="H37" s="4">
        <v>4</v>
      </c>
      <c r="I37" s="4">
        <v>4</v>
      </c>
      <c r="J37" s="4">
        <v>1</v>
      </c>
      <c r="K37" s="4">
        <v>4</v>
      </c>
      <c r="L37" s="4">
        <v>4</v>
      </c>
      <c r="M37" s="4">
        <v>4</v>
      </c>
      <c r="N37" s="4">
        <v>1</v>
      </c>
      <c r="O37" s="4">
        <v>2</v>
      </c>
      <c r="P37" s="4">
        <v>1</v>
      </c>
      <c r="Q37" s="4">
        <v>1</v>
      </c>
      <c r="R37" s="4">
        <v>3</v>
      </c>
      <c r="S37" s="4">
        <v>2</v>
      </c>
      <c r="T37" s="4">
        <v>4</v>
      </c>
      <c r="U37" s="4">
        <v>3</v>
      </c>
      <c r="V37" s="4">
        <v>3</v>
      </c>
      <c r="W37" s="4">
        <v>1</v>
      </c>
      <c r="X37" s="4">
        <v>1</v>
      </c>
      <c r="Y37" s="4">
        <v>2</v>
      </c>
      <c r="Z37" s="4">
        <v>4</v>
      </c>
      <c r="AA37" s="4">
        <v>2</v>
      </c>
      <c r="AB37" s="4">
        <v>2</v>
      </c>
      <c r="AC37" s="4">
        <v>4</v>
      </c>
      <c r="AD37" s="4">
        <v>5</v>
      </c>
      <c r="AE37" s="4">
        <v>2</v>
      </c>
      <c r="AF37" s="4">
        <v>1</v>
      </c>
      <c r="AG37" s="4">
        <v>2</v>
      </c>
      <c r="AH37" s="4">
        <v>4</v>
      </c>
      <c r="AI37" s="4">
        <v>3</v>
      </c>
      <c r="AJ37" s="4">
        <v>3</v>
      </c>
      <c r="AK37" s="4">
        <v>3</v>
      </c>
      <c r="AL37" s="4">
        <v>3</v>
      </c>
      <c r="AM37" s="4">
        <v>2</v>
      </c>
      <c r="AN37" s="4">
        <v>3</v>
      </c>
      <c r="AO37" s="4">
        <v>3</v>
      </c>
      <c r="AP37" s="4">
        <v>1</v>
      </c>
      <c r="AQ37" s="4">
        <v>3</v>
      </c>
      <c r="AR37" s="4">
        <v>3</v>
      </c>
      <c r="AS37" s="4">
        <v>2</v>
      </c>
      <c r="AT37" s="4">
        <v>24</v>
      </c>
    </row>
    <row r="38" spans="1:46" ht="16.5" customHeight="1">
      <c r="A38" s="4">
        <v>19521</v>
      </c>
      <c r="B38" s="4">
        <v>1</v>
      </c>
      <c r="C38" s="4">
        <v>1998</v>
      </c>
      <c r="D38" s="8">
        <v>44135.405520775501</v>
      </c>
      <c r="E38" s="4" t="s">
        <v>58</v>
      </c>
      <c r="F38" s="4">
        <v>2</v>
      </c>
      <c r="G38" s="4">
        <v>2</v>
      </c>
      <c r="H38" s="4">
        <v>1</v>
      </c>
      <c r="I38" s="4">
        <v>3</v>
      </c>
      <c r="J38" s="4">
        <v>2</v>
      </c>
      <c r="K38" s="4">
        <v>4</v>
      </c>
      <c r="L38" s="4">
        <v>4</v>
      </c>
      <c r="M38" s="4">
        <v>2</v>
      </c>
      <c r="N38" s="4">
        <v>3</v>
      </c>
      <c r="O38" s="4">
        <v>1</v>
      </c>
      <c r="P38" s="4">
        <v>1</v>
      </c>
      <c r="Q38" s="4">
        <v>1</v>
      </c>
      <c r="R38" s="4">
        <v>3</v>
      </c>
      <c r="S38" s="4">
        <v>3</v>
      </c>
      <c r="T38" s="4">
        <v>3</v>
      </c>
      <c r="U38" s="4">
        <v>3</v>
      </c>
      <c r="V38" s="4">
        <v>3</v>
      </c>
      <c r="W38" s="4">
        <v>1</v>
      </c>
      <c r="X38" s="4">
        <v>1</v>
      </c>
      <c r="Y38" s="4">
        <v>2</v>
      </c>
      <c r="Z38" s="4">
        <v>4</v>
      </c>
      <c r="AA38" s="4">
        <v>2</v>
      </c>
      <c r="AB38" s="4">
        <v>3</v>
      </c>
      <c r="AC38" s="4">
        <v>2</v>
      </c>
      <c r="AD38" s="4">
        <v>3</v>
      </c>
      <c r="AE38" s="4">
        <v>2</v>
      </c>
      <c r="AF38" s="4">
        <v>2</v>
      </c>
      <c r="AG38" s="4">
        <v>4</v>
      </c>
      <c r="AH38" s="4">
        <v>4</v>
      </c>
      <c r="AI38" s="4">
        <v>4</v>
      </c>
      <c r="AJ38" s="4">
        <v>2</v>
      </c>
      <c r="AK38" s="4">
        <v>2</v>
      </c>
      <c r="AL38" s="4">
        <v>2</v>
      </c>
      <c r="AM38" s="4">
        <v>2</v>
      </c>
      <c r="AN38" s="4">
        <v>3</v>
      </c>
      <c r="AO38" s="4">
        <v>2</v>
      </c>
      <c r="AP38" s="4">
        <v>4</v>
      </c>
      <c r="AQ38" s="4">
        <v>2</v>
      </c>
      <c r="AR38" s="4">
        <v>2</v>
      </c>
      <c r="AS38" s="4">
        <v>4</v>
      </c>
      <c r="AT38" s="4">
        <v>-17</v>
      </c>
    </row>
    <row r="39" spans="1:46" ht="16.5" customHeight="1">
      <c r="A39" s="4">
        <v>19366</v>
      </c>
      <c r="B39" s="4">
        <v>0</v>
      </c>
      <c r="C39" s="4">
        <v>1999</v>
      </c>
      <c r="D39" s="8">
        <v>44136.405520775501</v>
      </c>
      <c r="E39" s="4" t="s">
        <v>85</v>
      </c>
      <c r="F39" s="4">
        <v>2</v>
      </c>
      <c r="G39" s="4">
        <v>2</v>
      </c>
      <c r="H39" s="4">
        <v>1</v>
      </c>
      <c r="I39" s="4">
        <v>2</v>
      </c>
      <c r="J39" s="4">
        <v>1</v>
      </c>
      <c r="K39" s="4">
        <v>3</v>
      </c>
      <c r="L39" s="4">
        <v>3</v>
      </c>
      <c r="M39" s="4">
        <v>1</v>
      </c>
      <c r="N39" s="4">
        <v>2</v>
      </c>
      <c r="O39" s="4">
        <v>1</v>
      </c>
      <c r="P39" s="4">
        <v>1</v>
      </c>
      <c r="Q39" s="4">
        <v>2</v>
      </c>
      <c r="R39" s="4">
        <v>3</v>
      </c>
      <c r="S39" s="4">
        <v>3</v>
      </c>
      <c r="T39" s="4">
        <v>3</v>
      </c>
      <c r="U39" s="4">
        <v>3</v>
      </c>
      <c r="V39" s="4">
        <v>4</v>
      </c>
      <c r="W39" s="4">
        <v>1</v>
      </c>
      <c r="X39" s="4">
        <v>1</v>
      </c>
      <c r="Y39" s="4">
        <v>2</v>
      </c>
      <c r="Z39" s="4">
        <v>9</v>
      </c>
      <c r="AA39" s="4">
        <v>9</v>
      </c>
      <c r="AB39" s="4">
        <v>5</v>
      </c>
      <c r="AC39" s="4">
        <v>7</v>
      </c>
      <c r="AD39" s="4">
        <v>4</v>
      </c>
      <c r="AE39" s="4">
        <v>3</v>
      </c>
      <c r="AF39" s="4">
        <v>2</v>
      </c>
      <c r="AG39" s="4">
        <v>4</v>
      </c>
      <c r="AH39" s="4">
        <v>4</v>
      </c>
      <c r="AI39" s="4">
        <v>3</v>
      </c>
      <c r="AJ39" s="4">
        <v>2</v>
      </c>
      <c r="AK39" s="4">
        <v>3</v>
      </c>
      <c r="AL39" s="4">
        <v>5</v>
      </c>
      <c r="AM39" s="4">
        <v>3</v>
      </c>
      <c r="AN39" s="4">
        <v>2</v>
      </c>
      <c r="AO39" s="4">
        <v>3</v>
      </c>
      <c r="AP39" s="4">
        <v>2</v>
      </c>
      <c r="AQ39" s="4">
        <v>1</v>
      </c>
      <c r="AR39" s="4">
        <v>1</v>
      </c>
      <c r="AS39" s="4">
        <v>5</v>
      </c>
      <c r="AT39" s="4">
        <v>-34</v>
      </c>
    </row>
    <row r="40" spans="1:46" ht="16.5" customHeight="1">
      <c r="A40" s="4">
        <v>19669</v>
      </c>
      <c r="B40" s="4">
        <v>0</v>
      </c>
      <c r="C40" s="4">
        <v>1998</v>
      </c>
      <c r="D40" s="8">
        <v>44137.405520775501</v>
      </c>
      <c r="E40" s="4" t="s">
        <v>59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3</v>
      </c>
      <c r="L40" s="4">
        <v>2</v>
      </c>
      <c r="M40" s="4">
        <v>1</v>
      </c>
      <c r="N40" s="4">
        <v>1</v>
      </c>
      <c r="O40" s="4">
        <v>1</v>
      </c>
      <c r="P40" s="4">
        <v>2</v>
      </c>
      <c r="Q40" s="4">
        <v>1</v>
      </c>
      <c r="R40" s="4">
        <v>1</v>
      </c>
      <c r="S40" s="4">
        <v>2</v>
      </c>
      <c r="T40" s="4">
        <v>1</v>
      </c>
      <c r="U40" s="4">
        <v>1</v>
      </c>
      <c r="V40" s="4">
        <v>4</v>
      </c>
      <c r="W40" s="4">
        <v>1</v>
      </c>
      <c r="X40" s="4">
        <v>1</v>
      </c>
      <c r="Y40" s="4">
        <v>4</v>
      </c>
      <c r="Z40" s="4">
        <v>2</v>
      </c>
      <c r="AA40" s="4">
        <v>3</v>
      </c>
      <c r="AB40" s="4">
        <v>2</v>
      </c>
      <c r="AC40" s="4">
        <v>2</v>
      </c>
      <c r="AD40" s="4">
        <v>3</v>
      </c>
      <c r="AE40" s="4">
        <v>2</v>
      </c>
      <c r="AF40" s="4">
        <v>5</v>
      </c>
      <c r="AG40" s="4">
        <v>3</v>
      </c>
      <c r="AH40" s="4">
        <v>2</v>
      </c>
      <c r="AI40" s="4">
        <v>2</v>
      </c>
      <c r="AJ40" s="4">
        <v>4</v>
      </c>
      <c r="AK40" s="4">
        <v>2</v>
      </c>
      <c r="AL40" s="4">
        <v>2</v>
      </c>
      <c r="AM40" s="4">
        <v>5</v>
      </c>
      <c r="AN40" s="4">
        <v>2</v>
      </c>
      <c r="AO40" s="4">
        <v>2</v>
      </c>
      <c r="AP40" s="4">
        <v>4</v>
      </c>
      <c r="AQ40" s="4">
        <v>2</v>
      </c>
      <c r="AR40" s="4">
        <v>1</v>
      </c>
      <c r="AS40" s="4">
        <v>4</v>
      </c>
      <c r="AT40" s="4">
        <v>-13</v>
      </c>
    </row>
    <row r="41" spans="1:46" ht="16.5" customHeight="1">
      <c r="A41" s="4">
        <v>19728</v>
      </c>
      <c r="B41" s="4">
        <v>0</v>
      </c>
      <c r="C41" s="4">
        <v>1999</v>
      </c>
      <c r="D41" s="8">
        <v>44138.405520775501</v>
      </c>
      <c r="E41" s="4" t="s">
        <v>30</v>
      </c>
      <c r="F41" s="4">
        <v>2</v>
      </c>
      <c r="G41" s="4">
        <v>4</v>
      </c>
      <c r="H41" s="4">
        <v>1</v>
      </c>
      <c r="I41" s="4">
        <v>1</v>
      </c>
      <c r="J41" s="4">
        <v>1</v>
      </c>
      <c r="K41" s="4">
        <v>2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2</v>
      </c>
      <c r="U41" s="4">
        <v>1</v>
      </c>
      <c r="V41" s="4">
        <v>3</v>
      </c>
      <c r="W41" s="4">
        <v>1</v>
      </c>
      <c r="X41" s="4">
        <v>1</v>
      </c>
      <c r="Y41" s="4">
        <v>4</v>
      </c>
      <c r="Z41" s="4">
        <v>4</v>
      </c>
      <c r="AA41" s="4">
        <v>3</v>
      </c>
      <c r="AB41" s="4">
        <v>4</v>
      </c>
      <c r="AC41" s="4">
        <v>3</v>
      </c>
      <c r="AD41" s="4">
        <v>4</v>
      </c>
      <c r="AE41" s="4">
        <v>4</v>
      </c>
      <c r="AF41" s="4">
        <v>5</v>
      </c>
      <c r="AG41" s="4">
        <v>2</v>
      </c>
      <c r="AH41" s="4">
        <v>4</v>
      </c>
      <c r="AI41" s="4">
        <v>3</v>
      </c>
      <c r="AJ41" s="4">
        <v>2</v>
      </c>
      <c r="AK41" s="4">
        <v>3</v>
      </c>
      <c r="AL41" s="4">
        <v>3</v>
      </c>
      <c r="AM41" s="4">
        <v>2</v>
      </c>
      <c r="AN41" s="4">
        <v>3</v>
      </c>
      <c r="AO41" s="4">
        <v>2</v>
      </c>
      <c r="AP41" s="4">
        <v>3</v>
      </c>
      <c r="AQ41" s="4">
        <v>2</v>
      </c>
      <c r="AR41" s="4">
        <v>2</v>
      </c>
      <c r="AS41" s="4">
        <v>2</v>
      </c>
      <c r="AT41" s="4">
        <v>-15</v>
      </c>
    </row>
    <row r="42" spans="1:46" ht="16.5" customHeight="1">
      <c r="A42" s="4">
        <v>19286</v>
      </c>
      <c r="B42" s="4">
        <v>0</v>
      </c>
      <c r="C42" s="4">
        <v>1999</v>
      </c>
      <c r="D42" s="8">
        <v>44139.405520775501</v>
      </c>
      <c r="E42" s="4" t="s">
        <v>86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3</v>
      </c>
      <c r="L42" s="4">
        <v>2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2</v>
      </c>
      <c r="S42" s="4">
        <v>1</v>
      </c>
      <c r="T42" s="4">
        <v>3</v>
      </c>
      <c r="U42" s="4">
        <v>2</v>
      </c>
      <c r="V42" s="4">
        <v>3</v>
      </c>
      <c r="W42" s="4">
        <v>1</v>
      </c>
      <c r="X42" s="4">
        <v>2</v>
      </c>
      <c r="Y42" s="4">
        <v>2</v>
      </c>
      <c r="Z42" s="4">
        <v>3</v>
      </c>
      <c r="AA42" s="4">
        <v>5</v>
      </c>
      <c r="AB42" s="4">
        <v>5</v>
      </c>
      <c r="AC42" s="4">
        <v>4</v>
      </c>
      <c r="AD42" s="4">
        <v>4</v>
      </c>
      <c r="AE42" s="4">
        <v>3</v>
      </c>
      <c r="AF42" s="4">
        <v>6</v>
      </c>
      <c r="AG42" s="4">
        <v>5</v>
      </c>
      <c r="AH42" s="4">
        <v>5</v>
      </c>
      <c r="AI42" s="4">
        <v>5</v>
      </c>
      <c r="AJ42" s="4">
        <v>3</v>
      </c>
      <c r="AK42" s="4">
        <v>4</v>
      </c>
      <c r="AL42" s="4">
        <v>3</v>
      </c>
      <c r="AM42" s="4">
        <v>2</v>
      </c>
      <c r="AN42" s="4">
        <v>5</v>
      </c>
      <c r="AO42" s="4">
        <v>4</v>
      </c>
      <c r="AP42" s="4">
        <v>3</v>
      </c>
      <c r="AQ42" s="4">
        <v>4</v>
      </c>
      <c r="AR42" s="4">
        <v>4</v>
      </c>
      <c r="AS42" s="4">
        <v>5</v>
      </c>
      <c r="AT42" s="4">
        <v>-32</v>
      </c>
    </row>
    <row r="43" spans="1:46" ht="16.5" customHeight="1">
      <c r="A43" s="4">
        <v>19740</v>
      </c>
      <c r="B43" s="4">
        <v>0</v>
      </c>
      <c r="C43" s="4">
        <v>1999</v>
      </c>
      <c r="D43" s="8">
        <v>44140.405520775501</v>
      </c>
      <c r="E43" s="4" t="s">
        <v>87</v>
      </c>
      <c r="F43" s="4">
        <v>2</v>
      </c>
      <c r="G43" s="4">
        <v>1</v>
      </c>
      <c r="H43" s="4">
        <v>2</v>
      </c>
      <c r="I43" s="4">
        <v>1</v>
      </c>
      <c r="J43" s="4">
        <v>1</v>
      </c>
      <c r="K43" s="4">
        <v>3</v>
      </c>
      <c r="L43" s="4">
        <v>4</v>
      </c>
      <c r="M43" s="4">
        <v>1</v>
      </c>
      <c r="N43" s="4">
        <v>1</v>
      </c>
      <c r="O43" s="4">
        <v>3</v>
      </c>
      <c r="P43" s="4">
        <v>1</v>
      </c>
      <c r="Q43" s="4">
        <v>3</v>
      </c>
      <c r="R43" s="4">
        <v>4</v>
      </c>
      <c r="S43" s="4">
        <v>3</v>
      </c>
      <c r="T43" s="4">
        <v>3</v>
      </c>
      <c r="U43" s="4">
        <v>3</v>
      </c>
      <c r="V43" s="4">
        <v>4</v>
      </c>
      <c r="W43" s="4">
        <v>1</v>
      </c>
      <c r="X43" s="4">
        <v>1</v>
      </c>
      <c r="Y43" s="4">
        <v>1</v>
      </c>
      <c r="Z43" s="4">
        <v>16</v>
      </c>
      <c r="AA43" s="4">
        <v>12</v>
      </c>
      <c r="AB43" s="4">
        <v>9</v>
      </c>
      <c r="AC43" s="4">
        <v>9</v>
      </c>
      <c r="AD43" s="4">
        <v>5</v>
      </c>
      <c r="AE43" s="4">
        <v>6</v>
      </c>
      <c r="AF43" s="4">
        <v>7</v>
      </c>
      <c r="AG43" s="4">
        <v>4</v>
      </c>
      <c r="AH43" s="4">
        <v>13</v>
      </c>
      <c r="AI43" s="4">
        <v>11</v>
      </c>
      <c r="AJ43" s="4">
        <v>5</v>
      </c>
      <c r="AK43" s="4">
        <v>8</v>
      </c>
      <c r="AL43" s="4">
        <v>3</v>
      </c>
      <c r="AM43" s="4">
        <v>5</v>
      </c>
      <c r="AN43" s="4">
        <v>4</v>
      </c>
      <c r="AO43" s="4">
        <v>5</v>
      </c>
      <c r="AP43" s="4">
        <v>4</v>
      </c>
      <c r="AQ43" s="4">
        <v>3</v>
      </c>
      <c r="AR43" s="4">
        <v>3</v>
      </c>
      <c r="AS43" s="4">
        <v>24</v>
      </c>
      <c r="AT43" s="4">
        <v>-11</v>
      </c>
    </row>
    <row r="44" spans="1:46" ht="16.5" customHeight="1">
      <c r="A44" s="4">
        <v>19745</v>
      </c>
      <c r="B44" s="4">
        <v>0</v>
      </c>
      <c r="C44" s="4">
        <v>1999</v>
      </c>
      <c r="D44" s="8">
        <v>44141.405520775501</v>
      </c>
      <c r="E44" s="4" t="s">
        <v>30</v>
      </c>
      <c r="F44" s="4">
        <v>3</v>
      </c>
      <c r="G44" s="4">
        <v>3</v>
      </c>
      <c r="H44" s="4">
        <v>3</v>
      </c>
      <c r="I44" s="4">
        <v>2</v>
      </c>
      <c r="J44" s="4">
        <v>1</v>
      </c>
      <c r="K44" s="4">
        <v>2</v>
      </c>
      <c r="L44" s="4">
        <v>2</v>
      </c>
      <c r="M44" s="4">
        <v>2</v>
      </c>
      <c r="N44" s="4">
        <v>2</v>
      </c>
      <c r="O44" s="4">
        <v>2</v>
      </c>
      <c r="P44" s="4">
        <v>2</v>
      </c>
      <c r="Q44" s="4">
        <v>3</v>
      </c>
      <c r="R44" s="4">
        <v>3</v>
      </c>
      <c r="S44" s="4">
        <v>3</v>
      </c>
      <c r="T44" s="4">
        <v>3</v>
      </c>
      <c r="U44" s="4">
        <v>3</v>
      </c>
      <c r="V44" s="4">
        <v>3</v>
      </c>
      <c r="W44" s="4">
        <v>2</v>
      </c>
      <c r="X44" s="4">
        <v>2</v>
      </c>
      <c r="Y44" s="4">
        <v>3</v>
      </c>
      <c r="Z44" s="4">
        <v>8</v>
      </c>
      <c r="AA44" s="4">
        <v>3</v>
      </c>
      <c r="AB44" s="4">
        <v>6</v>
      </c>
      <c r="AC44" s="4">
        <v>3</v>
      </c>
      <c r="AD44" s="4">
        <v>6</v>
      </c>
      <c r="AE44" s="4">
        <v>2</v>
      </c>
      <c r="AF44" s="4">
        <v>5</v>
      </c>
      <c r="AG44" s="4">
        <v>3</v>
      </c>
      <c r="AH44" s="4">
        <v>14</v>
      </c>
      <c r="AI44" s="4">
        <v>4</v>
      </c>
      <c r="AJ44" s="4">
        <v>3</v>
      </c>
      <c r="AK44" s="4">
        <v>3</v>
      </c>
      <c r="AL44" s="4">
        <v>3</v>
      </c>
      <c r="AM44" s="4">
        <v>6</v>
      </c>
      <c r="AN44" s="4">
        <v>3</v>
      </c>
      <c r="AO44" s="4">
        <v>2</v>
      </c>
      <c r="AP44" s="4">
        <v>4</v>
      </c>
      <c r="AQ44" s="4">
        <v>3</v>
      </c>
      <c r="AR44" s="4">
        <v>3</v>
      </c>
      <c r="AS44" s="4">
        <v>3</v>
      </c>
      <c r="AT44" s="4">
        <v>-21</v>
      </c>
    </row>
    <row r="45" spans="1:46" ht="16.5" customHeight="1">
      <c r="A45" s="4">
        <v>19753</v>
      </c>
      <c r="B45" s="4">
        <v>1</v>
      </c>
      <c r="C45" s="4">
        <v>1996</v>
      </c>
      <c r="D45" s="8">
        <v>44142.405520775501</v>
      </c>
      <c r="E45" s="4" t="s">
        <v>30</v>
      </c>
      <c r="F45" s="4">
        <v>1</v>
      </c>
      <c r="G45" s="4">
        <v>1</v>
      </c>
      <c r="H45" s="4">
        <v>1</v>
      </c>
      <c r="I45" s="4">
        <v>2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3</v>
      </c>
      <c r="S45" s="4">
        <v>2</v>
      </c>
      <c r="T45" s="4">
        <v>1</v>
      </c>
      <c r="U45" s="4">
        <v>2</v>
      </c>
      <c r="V45" s="4">
        <v>4</v>
      </c>
      <c r="W45" s="4">
        <v>2</v>
      </c>
      <c r="X45" s="4">
        <v>3</v>
      </c>
      <c r="Y45" s="4">
        <v>2</v>
      </c>
      <c r="Z45" s="4">
        <v>6</v>
      </c>
      <c r="AA45" s="4">
        <v>6</v>
      </c>
      <c r="AB45" s="4">
        <v>6</v>
      </c>
      <c r="AC45" s="4">
        <v>6</v>
      </c>
      <c r="AD45" s="4">
        <v>12</v>
      </c>
      <c r="AE45" s="4">
        <v>6</v>
      </c>
      <c r="AF45" s="4">
        <v>3</v>
      </c>
      <c r="AG45" s="4">
        <v>5</v>
      </c>
      <c r="AH45" s="4">
        <v>4</v>
      </c>
      <c r="AI45" s="4">
        <v>5</v>
      </c>
      <c r="AJ45" s="4">
        <v>2</v>
      </c>
      <c r="AK45" s="4">
        <v>5</v>
      </c>
      <c r="AL45" s="4">
        <v>5</v>
      </c>
      <c r="AM45" s="4">
        <v>5</v>
      </c>
      <c r="AN45" s="4">
        <v>3</v>
      </c>
      <c r="AO45" s="4">
        <v>4</v>
      </c>
      <c r="AP45" s="4">
        <v>4</v>
      </c>
      <c r="AQ45" s="4">
        <v>7</v>
      </c>
      <c r="AR45" s="4">
        <v>9</v>
      </c>
      <c r="AS45" s="4">
        <v>9</v>
      </c>
      <c r="AT45" s="4">
        <v>-15</v>
      </c>
    </row>
    <row r="46" spans="1:46" ht="16.5" customHeight="1">
      <c r="A46" s="4">
        <v>19757</v>
      </c>
      <c r="B46" s="4">
        <v>1</v>
      </c>
      <c r="C46" s="4">
        <v>1998</v>
      </c>
      <c r="D46" s="8">
        <v>44143.405520775501</v>
      </c>
      <c r="E46" s="4" t="s">
        <v>60</v>
      </c>
      <c r="F46" s="4">
        <v>2</v>
      </c>
      <c r="G46" s="4">
        <v>2</v>
      </c>
      <c r="H46" s="4">
        <v>1</v>
      </c>
      <c r="I46" s="4">
        <v>1</v>
      </c>
      <c r="J46" s="4">
        <v>1</v>
      </c>
      <c r="K46" s="4">
        <v>2</v>
      </c>
      <c r="L46" s="4">
        <v>1</v>
      </c>
      <c r="M46" s="4">
        <v>2</v>
      </c>
      <c r="N46" s="4">
        <v>1</v>
      </c>
      <c r="O46" s="4">
        <v>1</v>
      </c>
      <c r="P46" s="4">
        <v>1</v>
      </c>
      <c r="Q46" s="4">
        <v>1</v>
      </c>
      <c r="R46" s="4">
        <v>2</v>
      </c>
      <c r="S46" s="4">
        <v>2</v>
      </c>
      <c r="T46" s="4">
        <v>2</v>
      </c>
      <c r="U46" s="4">
        <v>3</v>
      </c>
      <c r="V46" s="4">
        <v>4</v>
      </c>
      <c r="W46" s="4">
        <v>1</v>
      </c>
      <c r="X46" s="4">
        <v>1</v>
      </c>
      <c r="Y46" s="4">
        <v>4</v>
      </c>
      <c r="Z46" s="4">
        <v>8</v>
      </c>
      <c r="AA46" s="4">
        <v>10</v>
      </c>
      <c r="AB46" s="4">
        <v>11</v>
      </c>
      <c r="AC46" s="4">
        <v>7</v>
      </c>
      <c r="AD46" s="4">
        <v>7</v>
      </c>
      <c r="AE46" s="4">
        <v>16</v>
      </c>
      <c r="AF46" s="4">
        <v>7</v>
      </c>
      <c r="AG46" s="4">
        <v>9</v>
      </c>
      <c r="AH46" s="4">
        <v>7</v>
      </c>
      <c r="AI46" s="4">
        <v>11</v>
      </c>
      <c r="AJ46" s="4">
        <v>5</v>
      </c>
      <c r="AK46" s="4">
        <v>11</v>
      </c>
      <c r="AL46" s="4">
        <v>14</v>
      </c>
      <c r="AM46" s="4">
        <v>6</v>
      </c>
      <c r="AN46" s="4">
        <v>6</v>
      </c>
      <c r="AO46" s="4">
        <v>20</v>
      </c>
      <c r="AP46" s="4">
        <v>10</v>
      </c>
      <c r="AQ46" s="4">
        <v>6</v>
      </c>
      <c r="AR46" s="4">
        <v>5</v>
      </c>
      <c r="AS46" s="4">
        <v>30</v>
      </c>
      <c r="AT46" s="4">
        <v>-29</v>
      </c>
    </row>
    <row r="47" spans="1:46" ht="16.5" customHeight="1">
      <c r="A47" s="4">
        <v>19775</v>
      </c>
      <c r="B47" s="4">
        <v>0</v>
      </c>
      <c r="C47" s="4">
        <v>1994</v>
      </c>
      <c r="D47" s="8">
        <v>44144.405520775501</v>
      </c>
      <c r="E47" s="4" t="s">
        <v>26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3</v>
      </c>
      <c r="L47" s="4">
        <v>2</v>
      </c>
      <c r="M47" s="4">
        <v>2</v>
      </c>
      <c r="N47" s="4">
        <v>1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1</v>
      </c>
      <c r="U47" s="4">
        <v>2</v>
      </c>
      <c r="V47" s="4">
        <v>2</v>
      </c>
      <c r="W47" s="4">
        <v>1</v>
      </c>
      <c r="X47" s="4">
        <v>1</v>
      </c>
      <c r="Y47" s="4">
        <v>3</v>
      </c>
      <c r="Z47" s="4">
        <v>8</v>
      </c>
      <c r="AA47" s="4">
        <v>5</v>
      </c>
      <c r="AB47" s="4">
        <v>4</v>
      </c>
      <c r="AC47" s="4">
        <v>4</v>
      </c>
      <c r="AD47" s="4">
        <v>5</v>
      </c>
      <c r="AE47" s="4">
        <v>4</v>
      </c>
      <c r="AF47" s="4">
        <v>4</v>
      </c>
      <c r="AG47" s="4">
        <v>3</v>
      </c>
      <c r="AH47" s="4">
        <v>4</v>
      </c>
      <c r="AI47" s="4">
        <v>5</v>
      </c>
      <c r="AJ47" s="4">
        <v>2</v>
      </c>
      <c r="AK47" s="4">
        <v>3</v>
      </c>
      <c r="AL47" s="4">
        <v>3</v>
      </c>
      <c r="AM47" s="4">
        <v>3</v>
      </c>
      <c r="AN47" s="4">
        <v>3</v>
      </c>
      <c r="AO47" s="4">
        <v>4</v>
      </c>
      <c r="AP47" s="4">
        <v>4</v>
      </c>
      <c r="AQ47" s="4">
        <v>3</v>
      </c>
      <c r="AR47" s="4">
        <v>3</v>
      </c>
      <c r="AS47" s="4">
        <v>5</v>
      </c>
      <c r="AT47" s="4">
        <v>-29</v>
      </c>
    </row>
    <row r="48" spans="1:46" ht="16.5" customHeight="1">
      <c r="A48" s="4">
        <v>19762</v>
      </c>
      <c r="B48" s="4">
        <v>0</v>
      </c>
      <c r="C48" s="4">
        <v>2007</v>
      </c>
      <c r="D48" s="8">
        <v>44145.405520775501</v>
      </c>
      <c r="E48" s="4" t="s">
        <v>178</v>
      </c>
      <c r="F48" s="4">
        <v>4</v>
      </c>
      <c r="G48" s="4">
        <v>3</v>
      </c>
      <c r="H48" s="4">
        <v>3</v>
      </c>
      <c r="I48" s="4">
        <v>3</v>
      </c>
      <c r="J48" s="4">
        <v>4</v>
      </c>
      <c r="K48" s="4">
        <v>4</v>
      </c>
      <c r="L48" s="4">
        <v>4</v>
      </c>
      <c r="M48" s="4">
        <v>3</v>
      </c>
      <c r="N48" s="4">
        <v>3</v>
      </c>
      <c r="O48" s="4">
        <v>4</v>
      </c>
      <c r="P48" s="4">
        <v>2</v>
      </c>
      <c r="Q48" s="4">
        <v>1</v>
      </c>
      <c r="R48" s="4">
        <v>3</v>
      </c>
      <c r="S48" s="4">
        <v>2</v>
      </c>
      <c r="T48" s="4">
        <v>1</v>
      </c>
      <c r="U48" s="4">
        <v>2</v>
      </c>
      <c r="V48" s="4">
        <v>4</v>
      </c>
      <c r="W48" s="4">
        <v>3</v>
      </c>
      <c r="X48" s="4">
        <v>2</v>
      </c>
      <c r="Y48" s="4">
        <v>1</v>
      </c>
      <c r="Z48" s="4">
        <v>15</v>
      </c>
      <c r="AA48" s="4">
        <v>17</v>
      </c>
      <c r="AB48" s="4">
        <v>12</v>
      </c>
      <c r="AC48" s="4">
        <v>19</v>
      </c>
      <c r="AD48" s="4">
        <v>110</v>
      </c>
      <c r="AE48" s="4">
        <v>15</v>
      </c>
      <c r="AF48" s="4">
        <v>8</v>
      </c>
      <c r="AG48" s="4">
        <v>46</v>
      </c>
      <c r="AH48" s="4">
        <v>19</v>
      </c>
      <c r="AI48" s="4">
        <v>17</v>
      </c>
      <c r="AJ48" s="4">
        <v>11</v>
      </c>
      <c r="AK48" s="4">
        <v>19</v>
      </c>
      <c r="AL48" s="4">
        <v>7</v>
      </c>
      <c r="AM48" s="4">
        <v>34</v>
      </c>
      <c r="AN48" s="4">
        <v>24</v>
      </c>
      <c r="AO48" s="4">
        <v>11</v>
      </c>
      <c r="AP48" s="4">
        <v>8</v>
      </c>
      <c r="AQ48" s="4">
        <v>34</v>
      </c>
      <c r="AR48" s="4">
        <v>17</v>
      </c>
      <c r="AS48" s="4">
        <v>8</v>
      </c>
      <c r="AT48" s="4">
        <v>90</v>
      </c>
    </row>
    <row r="49" spans="1:46" ht="16.5" customHeight="1">
      <c r="A49" s="4">
        <v>19792</v>
      </c>
      <c r="B49" s="4">
        <v>1</v>
      </c>
      <c r="C49" s="4">
        <v>1995</v>
      </c>
      <c r="D49" s="8">
        <v>44146.405520775501</v>
      </c>
      <c r="E49" s="4" t="s">
        <v>30</v>
      </c>
      <c r="F49" s="4">
        <v>1</v>
      </c>
      <c r="G49" s="4">
        <v>1</v>
      </c>
      <c r="H49" s="4">
        <v>1</v>
      </c>
      <c r="I49" s="4">
        <v>2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2</v>
      </c>
      <c r="P49" s="4">
        <v>1</v>
      </c>
      <c r="Q49" s="4">
        <v>2</v>
      </c>
      <c r="R49" s="4">
        <v>2</v>
      </c>
      <c r="S49" s="4">
        <v>2</v>
      </c>
      <c r="T49" s="4">
        <v>3</v>
      </c>
      <c r="U49" s="4">
        <v>3</v>
      </c>
      <c r="V49" s="4">
        <v>3</v>
      </c>
      <c r="W49" s="4">
        <v>2</v>
      </c>
      <c r="X49" s="4">
        <v>1</v>
      </c>
      <c r="Y49" s="4">
        <v>1</v>
      </c>
      <c r="Z49" s="4">
        <v>7</v>
      </c>
      <c r="AA49" s="4">
        <v>8</v>
      </c>
      <c r="AB49" s="4">
        <v>14</v>
      </c>
      <c r="AC49" s="4">
        <v>6</v>
      </c>
      <c r="AD49" s="4">
        <v>12</v>
      </c>
      <c r="AE49" s="4">
        <v>4</v>
      </c>
      <c r="AF49" s="4">
        <v>2</v>
      </c>
      <c r="AG49" s="4">
        <v>4</v>
      </c>
      <c r="AH49" s="4">
        <v>5</v>
      </c>
      <c r="AI49" s="4">
        <v>7</v>
      </c>
      <c r="AJ49" s="4">
        <v>3</v>
      </c>
      <c r="AK49" s="4">
        <v>5</v>
      </c>
      <c r="AL49" s="4">
        <v>7</v>
      </c>
      <c r="AM49" s="4">
        <v>5</v>
      </c>
      <c r="AN49" s="4">
        <v>3</v>
      </c>
      <c r="AO49" s="4">
        <v>3</v>
      </c>
      <c r="AP49" s="4">
        <v>3</v>
      </c>
      <c r="AQ49" s="4">
        <v>4</v>
      </c>
      <c r="AR49" s="4">
        <v>2</v>
      </c>
      <c r="AS49" s="4">
        <v>6</v>
      </c>
      <c r="AT49" s="4">
        <v>-28</v>
      </c>
    </row>
    <row r="50" spans="1:46" ht="16.5" customHeight="1">
      <c r="A50" s="4">
        <v>19793</v>
      </c>
      <c r="B50" s="4">
        <v>1</v>
      </c>
      <c r="C50" s="4">
        <v>1995</v>
      </c>
      <c r="D50" s="8">
        <v>44147.405520775501</v>
      </c>
      <c r="E50" s="4" t="s">
        <v>30</v>
      </c>
      <c r="F50" s="4">
        <v>1</v>
      </c>
      <c r="G50" s="4">
        <v>1</v>
      </c>
      <c r="H50" s="4">
        <v>1</v>
      </c>
      <c r="I50" s="4">
        <v>1</v>
      </c>
      <c r="J50" s="4">
        <v>3</v>
      </c>
      <c r="K50" s="4">
        <v>3</v>
      </c>
      <c r="L50" s="4">
        <v>3</v>
      </c>
      <c r="M50" s="4">
        <v>2</v>
      </c>
      <c r="N50" s="4">
        <v>1</v>
      </c>
      <c r="O50" s="4">
        <v>1</v>
      </c>
      <c r="P50" s="4">
        <v>1</v>
      </c>
      <c r="Q50" s="4">
        <v>1</v>
      </c>
      <c r="R50" s="4">
        <v>2</v>
      </c>
      <c r="S50" s="4">
        <v>2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4</v>
      </c>
      <c r="Z50" s="4">
        <v>4</v>
      </c>
      <c r="AA50" s="4">
        <v>11</v>
      </c>
      <c r="AB50" s="4">
        <v>4</v>
      </c>
      <c r="AC50" s="4">
        <v>5</v>
      </c>
      <c r="AD50" s="4">
        <v>8</v>
      </c>
      <c r="AE50" s="4">
        <v>6</v>
      </c>
      <c r="AF50" s="4">
        <v>19</v>
      </c>
      <c r="AG50" s="4">
        <v>7</v>
      </c>
      <c r="AH50" s="4">
        <v>5</v>
      </c>
      <c r="AI50" s="4">
        <v>36</v>
      </c>
      <c r="AJ50" s="4">
        <v>2</v>
      </c>
      <c r="AK50" s="4">
        <v>4</v>
      </c>
      <c r="AL50" s="4">
        <v>5</v>
      </c>
      <c r="AM50" s="4">
        <v>4</v>
      </c>
      <c r="AN50" s="4">
        <v>3</v>
      </c>
      <c r="AO50" s="4">
        <v>2</v>
      </c>
      <c r="AP50" s="4">
        <v>3</v>
      </c>
      <c r="AQ50" s="4">
        <v>2</v>
      </c>
      <c r="AR50" s="4">
        <v>3</v>
      </c>
      <c r="AS50" s="4">
        <v>5</v>
      </c>
      <c r="AT50" s="4">
        <v>-1</v>
      </c>
    </row>
    <row r="51" spans="1:46" ht="16.5" customHeight="1">
      <c r="A51" s="4">
        <v>19813</v>
      </c>
      <c r="B51" s="4">
        <v>0</v>
      </c>
      <c r="C51" s="4">
        <v>2005</v>
      </c>
      <c r="D51" s="8">
        <v>44148.405520775501</v>
      </c>
      <c r="E51" s="4" t="s">
        <v>30</v>
      </c>
      <c r="F51" s="4">
        <v>3</v>
      </c>
      <c r="G51" s="4">
        <v>3</v>
      </c>
      <c r="H51" s="4">
        <v>3</v>
      </c>
      <c r="I51" s="4">
        <v>4</v>
      </c>
      <c r="J51" s="4">
        <v>2</v>
      </c>
      <c r="K51" s="4">
        <v>4</v>
      </c>
      <c r="L51" s="4">
        <v>4</v>
      </c>
      <c r="M51" s="4">
        <v>2</v>
      </c>
      <c r="N51" s="4">
        <v>4</v>
      </c>
      <c r="O51" s="4">
        <v>4</v>
      </c>
      <c r="P51" s="4">
        <v>4</v>
      </c>
      <c r="Q51" s="4">
        <v>3</v>
      </c>
      <c r="R51" s="4">
        <v>3</v>
      </c>
      <c r="S51" s="4">
        <v>4</v>
      </c>
      <c r="T51" s="4">
        <v>4</v>
      </c>
      <c r="U51" s="4">
        <v>3</v>
      </c>
      <c r="V51" s="4">
        <v>3</v>
      </c>
      <c r="W51" s="4">
        <v>1</v>
      </c>
      <c r="X51" s="4">
        <v>2</v>
      </c>
      <c r="Y51" s="4">
        <v>3</v>
      </c>
      <c r="Z51" s="4">
        <v>17</v>
      </c>
      <c r="AA51" s="4">
        <v>7</v>
      </c>
      <c r="AB51" s="4">
        <v>7</v>
      </c>
      <c r="AC51" s="4">
        <v>25</v>
      </c>
      <c r="AD51" s="4">
        <v>6</v>
      </c>
      <c r="AE51" s="4">
        <v>8</v>
      </c>
      <c r="AF51" s="4">
        <v>3</v>
      </c>
      <c r="AG51" s="4">
        <v>13</v>
      </c>
      <c r="AH51" s="4">
        <v>6</v>
      </c>
      <c r="AI51" s="4">
        <v>5</v>
      </c>
      <c r="AJ51" s="4">
        <v>3</v>
      </c>
      <c r="AK51" s="4">
        <v>26</v>
      </c>
      <c r="AL51" s="4">
        <v>10</v>
      </c>
      <c r="AM51" s="4">
        <v>9</v>
      </c>
      <c r="AN51" s="4">
        <v>3</v>
      </c>
      <c r="AO51" s="4">
        <v>9</v>
      </c>
      <c r="AP51" s="4">
        <v>4</v>
      </c>
      <c r="AQ51" s="4">
        <v>3</v>
      </c>
      <c r="AR51" s="4">
        <v>5</v>
      </c>
      <c r="AS51" s="4">
        <v>8</v>
      </c>
      <c r="AT51" s="4">
        <v>87</v>
      </c>
    </row>
    <row r="52" spans="1:46" ht="16.5" customHeight="1">
      <c r="A52" s="4">
        <v>19814</v>
      </c>
      <c r="B52" s="4">
        <v>0</v>
      </c>
      <c r="C52" s="4">
        <v>2000</v>
      </c>
      <c r="D52" s="8">
        <v>44149.405520775501</v>
      </c>
      <c r="E52" s="4" t="s">
        <v>30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3</v>
      </c>
      <c r="N52" s="4">
        <v>1</v>
      </c>
      <c r="O52" s="4">
        <v>1</v>
      </c>
      <c r="P52" s="4">
        <v>1</v>
      </c>
      <c r="Q52" s="4">
        <v>1</v>
      </c>
      <c r="R52" s="4">
        <v>2</v>
      </c>
      <c r="S52" s="4">
        <v>1</v>
      </c>
      <c r="T52" s="4">
        <v>2</v>
      </c>
      <c r="U52" s="4">
        <v>3</v>
      </c>
      <c r="V52" s="4">
        <v>3</v>
      </c>
      <c r="W52" s="4">
        <v>1</v>
      </c>
      <c r="X52" s="4">
        <v>4</v>
      </c>
      <c r="Y52" s="4">
        <v>2</v>
      </c>
      <c r="Z52" s="4">
        <v>7</v>
      </c>
      <c r="AA52" s="4">
        <v>24</v>
      </c>
      <c r="AB52" s="4">
        <v>5</v>
      </c>
      <c r="AC52" s="4">
        <v>3</v>
      </c>
      <c r="AD52" s="4">
        <v>5</v>
      </c>
      <c r="AE52" s="4">
        <v>22</v>
      </c>
      <c r="AF52" s="4">
        <v>4</v>
      </c>
      <c r="AG52" s="4">
        <v>7</v>
      </c>
      <c r="AH52" s="4">
        <v>4</v>
      </c>
      <c r="AI52" s="4">
        <v>4</v>
      </c>
      <c r="AJ52" s="4">
        <v>3</v>
      </c>
      <c r="AK52" s="4">
        <v>3</v>
      </c>
      <c r="AL52" s="4">
        <v>9</v>
      </c>
      <c r="AM52" s="4">
        <v>6</v>
      </c>
      <c r="AN52" s="4">
        <v>4</v>
      </c>
      <c r="AO52" s="4">
        <v>3</v>
      </c>
      <c r="AP52" s="4">
        <v>6</v>
      </c>
      <c r="AQ52" s="4">
        <v>3</v>
      </c>
      <c r="AR52" s="4">
        <v>3</v>
      </c>
      <c r="AS52" s="4">
        <v>6</v>
      </c>
      <c r="AT52" s="4">
        <v>-7</v>
      </c>
    </row>
    <row r="53" spans="1:46" ht="16.5" customHeight="1">
      <c r="A53" s="4">
        <v>19919</v>
      </c>
      <c r="B53" s="4">
        <v>1</v>
      </c>
      <c r="C53" s="4">
        <v>1998</v>
      </c>
      <c r="D53" s="8">
        <v>44150.405520775501</v>
      </c>
      <c r="E53" s="4" t="s">
        <v>30</v>
      </c>
      <c r="F53" s="4">
        <v>2</v>
      </c>
      <c r="G53" s="4">
        <v>3</v>
      </c>
      <c r="H53" s="4">
        <v>2</v>
      </c>
      <c r="I53" s="4">
        <v>2</v>
      </c>
      <c r="J53" s="4">
        <v>1</v>
      </c>
      <c r="K53" s="4">
        <v>2</v>
      </c>
      <c r="L53" s="4">
        <v>2</v>
      </c>
      <c r="M53" s="4">
        <v>2</v>
      </c>
      <c r="N53" s="4">
        <v>1</v>
      </c>
      <c r="O53" s="4">
        <v>1</v>
      </c>
      <c r="P53" s="4">
        <v>1</v>
      </c>
      <c r="Q53" s="4">
        <v>1</v>
      </c>
      <c r="R53" s="4">
        <v>2</v>
      </c>
      <c r="S53" s="4">
        <v>2</v>
      </c>
      <c r="T53" s="4">
        <v>3</v>
      </c>
      <c r="U53" s="4">
        <v>2</v>
      </c>
      <c r="V53" s="4">
        <v>2</v>
      </c>
      <c r="W53" s="4">
        <v>1</v>
      </c>
      <c r="X53" s="4">
        <v>1</v>
      </c>
      <c r="Y53" s="4">
        <v>1</v>
      </c>
      <c r="Z53" s="4">
        <v>9</v>
      </c>
      <c r="AA53" s="4">
        <v>16</v>
      </c>
      <c r="AB53" s="4">
        <v>6</v>
      </c>
      <c r="AC53" s="4">
        <v>5</v>
      </c>
      <c r="AD53" s="4">
        <v>4</v>
      </c>
      <c r="AE53" s="4">
        <v>5</v>
      </c>
      <c r="AF53" s="4">
        <v>4</v>
      </c>
      <c r="AG53" s="4">
        <v>3</v>
      </c>
      <c r="AH53" s="4">
        <v>3</v>
      </c>
      <c r="AI53" s="4">
        <v>4</v>
      </c>
      <c r="AJ53" s="4">
        <v>3</v>
      </c>
      <c r="AK53" s="4">
        <v>2</v>
      </c>
      <c r="AL53" s="4">
        <v>4</v>
      </c>
      <c r="AM53" s="4">
        <v>7</v>
      </c>
      <c r="AN53" s="4">
        <v>12</v>
      </c>
      <c r="AO53" s="4">
        <v>3</v>
      </c>
      <c r="AP53" s="4">
        <v>5</v>
      </c>
      <c r="AQ53" s="4">
        <v>3</v>
      </c>
      <c r="AR53" s="4">
        <v>2</v>
      </c>
      <c r="AS53" s="4">
        <v>4</v>
      </c>
      <c r="AT53" s="4">
        <v>-37</v>
      </c>
    </row>
    <row r="54" spans="1:46" ht="16.5" customHeight="1">
      <c r="A54" s="4">
        <v>19928</v>
      </c>
      <c r="B54" s="4">
        <v>0</v>
      </c>
      <c r="C54" s="4">
        <v>2000</v>
      </c>
      <c r="D54" s="8">
        <v>44151.405520775501</v>
      </c>
      <c r="E54" s="4" t="s">
        <v>101</v>
      </c>
      <c r="F54" s="4">
        <v>2</v>
      </c>
      <c r="G54" s="4">
        <v>4</v>
      </c>
      <c r="H54" s="4">
        <v>4</v>
      </c>
      <c r="I54" s="4">
        <v>1</v>
      </c>
      <c r="J54" s="4">
        <v>1</v>
      </c>
      <c r="K54" s="4">
        <v>3</v>
      </c>
      <c r="L54" s="4">
        <v>3</v>
      </c>
      <c r="M54" s="4">
        <v>4</v>
      </c>
      <c r="N54" s="4">
        <v>3</v>
      </c>
      <c r="O54" s="4">
        <v>1</v>
      </c>
      <c r="P54" s="4">
        <v>1</v>
      </c>
      <c r="Q54" s="4">
        <v>4</v>
      </c>
      <c r="R54" s="4">
        <v>4</v>
      </c>
      <c r="S54" s="4">
        <v>4</v>
      </c>
      <c r="T54" s="4">
        <v>3</v>
      </c>
      <c r="U54" s="4">
        <v>3</v>
      </c>
      <c r="V54" s="4">
        <v>4</v>
      </c>
      <c r="W54" s="4">
        <v>1</v>
      </c>
      <c r="X54" s="4">
        <v>1</v>
      </c>
      <c r="Y54" s="4">
        <v>4</v>
      </c>
      <c r="Z54" s="4">
        <v>27</v>
      </c>
      <c r="AA54" s="4">
        <v>6</v>
      </c>
      <c r="AB54" s="4">
        <v>14</v>
      </c>
      <c r="AC54" s="4">
        <v>5</v>
      </c>
      <c r="AD54" s="4">
        <v>4</v>
      </c>
      <c r="AE54" s="4">
        <v>4</v>
      </c>
      <c r="AF54" s="4">
        <v>6</v>
      </c>
      <c r="AG54" s="4">
        <v>5</v>
      </c>
      <c r="AH54" s="4">
        <v>6</v>
      </c>
      <c r="AI54" s="4">
        <v>5</v>
      </c>
      <c r="AJ54" s="4">
        <v>2</v>
      </c>
      <c r="AK54" s="4">
        <v>5</v>
      </c>
      <c r="AL54" s="4">
        <v>3</v>
      </c>
      <c r="AM54" s="4">
        <v>5</v>
      </c>
      <c r="AN54" s="4">
        <v>4</v>
      </c>
      <c r="AO54" s="4">
        <v>3</v>
      </c>
      <c r="AP54" s="4">
        <v>5</v>
      </c>
      <c r="AQ54" s="4">
        <v>3</v>
      </c>
      <c r="AR54" s="4">
        <v>5</v>
      </c>
      <c r="AS54" s="4">
        <v>3</v>
      </c>
      <c r="AT54" s="4">
        <v>29</v>
      </c>
    </row>
    <row r="55" spans="1:46" ht="16.5" customHeight="1">
      <c r="A55" s="4">
        <v>19877</v>
      </c>
      <c r="B55" s="4">
        <v>0</v>
      </c>
      <c r="C55" s="4">
        <v>2001</v>
      </c>
      <c r="D55" s="8">
        <v>44152.405520775501</v>
      </c>
      <c r="E55" s="4" t="s">
        <v>30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3</v>
      </c>
      <c r="N55" s="4">
        <v>1</v>
      </c>
      <c r="O55" s="4">
        <v>1</v>
      </c>
      <c r="P55" s="4">
        <v>1</v>
      </c>
      <c r="Q55" s="4">
        <v>1</v>
      </c>
      <c r="R55" s="4">
        <v>4</v>
      </c>
      <c r="S55" s="4">
        <v>4</v>
      </c>
      <c r="T55" s="4">
        <v>4</v>
      </c>
      <c r="U55" s="4">
        <v>3</v>
      </c>
      <c r="V55" s="4">
        <v>2</v>
      </c>
      <c r="W55" s="4">
        <v>1</v>
      </c>
      <c r="X55" s="4">
        <v>1</v>
      </c>
      <c r="Y55" s="4">
        <v>1</v>
      </c>
      <c r="Z55" s="4">
        <v>3</v>
      </c>
      <c r="AA55" s="4">
        <v>2</v>
      </c>
      <c r="AB55" s="4">
        <v>3</v>
      </c>
      <c r="AC55" s="4">
        <v>2</v>
      </c>
      <c r="AD55" s="4">
        <v>4</v>
      </c>
      <c r="AE55" s="4">
        <v>3</v>
      </c>
      <c r="AF55" s="4">
        <v>2</v>
      </c>
      <c r="AG55" s="4">
        <v>5</v>
      </c>
      <c r="AH55" s="4">
        <v>106</v>
      </c>
      <c r="AI55" s="4">
        <v>5</v>
      </c>
      <c r="AJ55" s="4">
        <v>28</v>
      </c>
      <c r="AK55" s="4">
        <v>5</v>
      </c>
      <c r="AL55" s="4">
        <v>2</v>
      </c>
      <c r="AM55" s="4">
        <v>6</v>
      </c>
      <c r="AN55" s="4">
        <v>3</v>
      </c>
      <c r="AO55" s="4">
        <v>3</v>
      </c>
      <c r="AP55" s="4">
        <v>3</v>
      </c>
      <c r="AQ55" s="4">
        <v>3</v>
      </c>
      <c r="AR55" s="4">
        <v>3</v>
      </c>
      <c r="AS55" s="4">
        <v>3</v>
      </c>
      <c r="AT55" s="4">
        <v>-13</v>
      </c>
    </row>
    <row r="56" spans="1:46" ht="16.5" customHeight="1">
      <c r="A56" s="4">
        <v>19522</v>
      </c>
      <c r="B56" s="4">
        <v>0</v>
      </c>
      <c r="C56" s="4">
        <v>1998</v>
      </c>
      <c r="D56" s="8">
        <v>44153.405520775501</v>
      </c>
      <c r="E56" s="4" t="s">
        <v>61</v>
      </c>
      <c r="F56" s="4">
        <v>4</v>
      </c>
      <c r="G56" s="4">
        <v>2</v>
      </c>
      <c r="H56" s="4">
        <v>2</v>
      </c>
      <c r="I56" s="4">
        <v>2</v>
      </c>
      <c r="J56" s="4">
        <v>1</v>
      </c>
      <c r="K56" s="4">
        <v>4</v>
      </c>
      <c r="L56" s="4">
        <v>4</v>
      </c>
      <c r="M56" s="4">
        <v>3</v>
      </c>
      <c r="N56" s="4">
        <v>2</v>
      </c>
      <c r="O56" s="4">
        <v>2</v>
      </c>
      <c r="P56" s="4">
        <v>1</v>
      </c>
      <c r="Q56" s="4">
        <v>1</v>
      </c>
      <c r="R56" s="4">
        <v>3</v>
      </c>
      <c r="S56" s="4">
        <v>3</v>
      </c>
      <c r="T56" s="4">
        <v>3</v>
      </c>
      <c r="U56" s="4">
        <v>2</v>
      </c>
      <c r="V56" s="4">
        <v>3</v>
      </c>
      <c r="W56" s="4">
        <v>1</v>
      </c>
      <c r="X56" s="4">
        <v>1</v>
      </c>
      <c r="Y56" s="4">
        <v>2</v>
      </c>
      <c r="Z56" s="4">
        <v>17</v>
      </c>
      <c r="AA56" s="4">
        <v>6</v>
      </c>
      <c r="AB56" s="4">
        <v>3</v>
      </c>
      <c r="AC56" s="4">
        <v>6</v>
      </c>
      <c r="AD56" s="4">
        <v>7</v>
      </c>
      <c r="AE56" s="4">
        <v>3</v>
      </c>
      <c r="AF56" s="4">
        <v>6</v>
      </c>
      <c r="AG56" s="4">
        <v>6</v>
      </c>
      <c r="AH56" s="4">
        <v>7</v>
      </c>
      <c r="AI56" s="4">
        <v>4</v>
      </c>
      <c r="AJ56" s="4">
        <v>4</v>
      </c>
      <c r="AK56" s="4">
        <v>5</v>
      </c>
      <c r="AL56" s="4">
        <v>3</v>
      </c>
      <c r="AM56" s="4">
        <v>3</v>
      </c>
      <c r="AN56" s="4">
        <v>2</v>
      </c>
      <c r="AO56" s="4">
        <v>3</v>
      </c>
      <c r="AP56" s="4">
        <v>5</v>
      </c>
      <c r="AQ56" s="4">
        <v>3</v>
      </c>
      <c r="AR56" s="4">
        <v>3</v>
      </c>
      <c r="AS56" s="4">
        <v>4</v>
      </c>
      <c r="AT56" s="4">
        <v>-19</v>
      </c>
    </row>
    <row r="57" spans="1:46" ht="16.5" customHeight="1">
      <c r="A57" s="4">
        <v>19890</v>
      </c>
      <c r="B57" s="4">
        <v>1</v>
      </c>
      <c r="C57" s="4">
        <v>1977</v>
      </c>
      <c r="D57" s="8">
        <v>44154.405520775501</v>
      </c>
      <c r="E57" s="4" t="s">
        <v>179</v>
      </c>
      <c r="F57" s="4">
        <v>3</v>
      </c>
      <c r="G57" s="4">
        <v>1</v>
      </c>
      <c r="H57" s="4">
        <v>2</v>
      </c>
      <c r="I57" s="4">
        <v>1</v>
      </c>
      <c r="J57" s="4">
        <v>1</v>
      </c>
      <c r="K57" s="4">
        <v>2</v>
      </c>
      <c r="L57" s="4">
        <v>1</v>
      </c>
      <c r="M57" s="4">
        <v>4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2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5</v>
      </c>
      <c r="AA57" s="4">
        <v>7</v>
      </c>
      <c r="AB57" s="4">
        <v>9</v>
      </c>
      <c r="AC57" s="4">
        <v>3</v>
      </c>
      <c r="AD57" s="4">
        <v>9</v>
      </c>
      <c r="AE57" s="4">
        <v>7</v>
      </c>
      <c r="AF57" s="4">
        <v>2</v>
      </c>
      <c r="AG57" s="4">
        <v>4</v>
      </c>
      <c r="AH57" s="4">
        <v>4</v>
      </c>
      <c r="AI57" s="4">
        <v>3</v>
      </c>
      <c r="AJ57" s="4">
        <v>1</v>
      </c>
      <c r="AK57" s="4">
        <v>2</v>
      </c>
      <c r="AL57" s="4">
        <v>2</v>
      </c>
      <c r="AM57" s="4">
        <v>7</v>
      </c>
      <c r="AN57" s="4">
        <v>5</v>
      </c>
      <c r="AO57" s="4">
        <v>2</v>
      </c>
      <c r="AP57" s="4">
        <v>2</v>
      </c>
      <c r="AQ57" s="4">
        <v>2</v>
      </c>
      <c r="AR57" s="4">
        <v>1</v>
      </c>
      <c r="AS57" s="4">
        <v>6</v>
      </c>
      <c r="AT57" s="4">
        <v>-9</v>
      </c>
    </row>
    <row r="58" spans="1:46" ht="16.5" customHeight="1">
      <c r="A58" s="4">
        <v>19997</v>
      </c>
      <c r="B58" s="4">
        <v>0</v>
      </c>
      <c r="C58" s="4">
        <v>2000</v>
      </c>
      <c r="D58" s="8">
        <v>44155.405520775501</v>
      </c>
      <c r="E58" s="4" t="s">
        <v>30</v>
      </c>
      <c r="F58" s="4">
        <v>4</v>
      </c>
      <c r="G58" s="4">
        <v>3</v>
      </c>
      <c r="H58" s="4">
        <v>2</v>
      </c>
      <c r="I58" s="4">
        <v>1</v>
      </c>
      <c r="J58" s="4">
        <v>1</v>
      </c>
      <c r="K58" s="4">
        <v>3</v>
      </c>
      <c r="L58" s="4">
        <v>3</v>
      </c>
      <c r="M58" s="4">
        <v>1</v>
      </c>
      <c r="N58" s="4">
        <v>2</v>
      </c>
      <c r="O58" s="4">
        <v>1</v>
      </c>
      <c r="P58" s="4">
        <v>1</v>
      </c>
      <c r="Q58" s="4">
        <v>1</v>
      </c>
      <c r="R58" s="4">
        <v>3</v>
      </c>
      <c r="S58" s="4">
        <v>4</v>
      </c>
      <c r="T58" s="4">
        <v>3</v>
      </c>
      <c r="U58" s="4">
        <v>2</v>
      </c>
      <c r="V58" s="4">
        <v>2</v>
      </c>
      <c r="W58" s="4">
        <v>3</v>
      </c>
      <c r="X58" s="4">
        <v>1</v>
      </c>
      <c r="Y58" s="4">
        <v>2</v>
      </c>
      <c r="Z58" s="4">
        <v>6</v>
      </c>
      <c r="AA58" s="4">
        <v>7</v>
      </c>
      <c r="AB58" s="4">
        <v>6</v>
      </c>
      <c r="AC58" s="4">
        <v>5</v>
      </c>
      <c r="AD58" s="4">
        <v>6</v>
      </c>
      <c r="AE58" s="4">
        <v>6</v>
      </c>
      <c r="AF58" s="4">
        <v>4</v>
      </c>
      <c r="AG58" s="4">
        <v>4</v>
      </c>
      <c r="AH58" s="4">
        <v>5</v>
      </c>
      <c r="AI58" s="4">
        <v>4</v>
      </c>
      <c r="AJ58" s="4">
        <v>3</v>
      </c>
      <c r="AK58" s="4">
        <v>4</v>
      </c>
      <c r="AL58" s="4">
        <v>3</v>
      </c>
      <c r="AM58" s="4">
        <v>3</v>
      </c>
      <c r="AN58" s="4">
        <v>3</v>
      </c>
      <c r="AO58" s="4">
        <v>3</v>
      </c>
      <c r="AP58" s="4">
        <v>3</v>
      </c>
      <c r="AQ58" s="4">
        <v>5</v>
      </c>
      <c r="AR58" s="4">
        <v>4</v>
      </c>
      <c r="AS58" s="4">
        <v>10</v>
      </c>
      <c r="AT58" s="4">
        <v>-1</v>
      </c>
    </row>
    <row r="59" spans="1:46" ht="16.5" customHeight="1">
      <c r="A59" s="4">
        <v>20046</v>
      </c>
      <c r="B59" s="4">
        <v>0</v>
      </c>
      <c r="C59" s="4">
        <v>1992</v>
      </c>
      <c r="D59" s="8">
        <v>44156.405520775501</v>
      </c>
      <c r="E59" s="4" t="s">
        <v>180</v>
      </c>
      <c r="F59" s="4">
        <v>1</v>
      </c>
      <c r="G59" s="4">
        <v>1</v>
      </c>
      <c r="H59" s="4">
        <v>1</v>
      </c>
      <c r="I59" s="4">
        <v>2</v>
      </c>
      <c r="J59" s="4">
        <v>1</v>
      </c>
      <c r="K59" s="4">
        <v>2</v>
      </c>
      <c r="L59" s="4">
        <v>1</v>
      </c>
      <c r="M59" s="4">
        <v>3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3</v>
      </c>
      <c r="T59" s="4">
        <v>4</v>
      </c>
      <c r="U59" s="4">
        <v>3</v>
      </c>
      <c r="V59" s="4">
        <v>3</v>
      </c>
      <c r="W59" s="4">
        <v>1</v>
      </c>
      <c r="X59" s="4">
        <v>1</v>
      </c>
      <c r="Y59" s="4">
        <v>1</v>
      </c>
      <c r="Z59" s="4">
        <v>9</v>
      </c>
      <c r="AA59" s="4">
        <v>8</v>
      </c>
      <c r="AB59" s="4">
        <v>5</v>
      </c>
      <c r="AC59" s="4">
        <v>11</v>
      </c>
      <c r="AD59" s="4">
        <v>6</v>
      </c>
      <c r="AE59" s="4">
        <v>7</v>
      </c>
      <c r="AF59" s="4">
        <v>4</v>
      </c>
      <c r="AG59" s="4">
        <v>3</v>
      </c>
      <c r="AH59" s="4">
        <v>6</v>
      </c>
      <c r="AI59" s="4">
        <v>3</v>
      </c>
      <c r="AJ59" s="4">
        <v>3</v>
      </c>
      <c r="AK59" s="4">
        <v>2</v>
      </c>
      <c r="AL59" s="4">
        <v>7</v>
      </c>
      <c r="AM59" s="4">
        <v>5</v>
      </c>
      <c r="AN59" s="4">
        <v>3</v>
      </c>
      <c r="AO59" s="4">
        <v>5</v>
      </c>
      <c r="AP59" s="4">
        <v>3</v>
      </c>
      <c r="AQ59" s="4">
        <v>2</v>
      </c>
      <c r="AR59" s="4">
        <v>3</v>
      </c>
      <c r="AS59" s="4">
        <v>4</v>
      </c>
      <c r="AT59" s="4">
        <v>-23</v>
      </c>
    </row>
    <row r="60" spans="1:46" ht="16.5" customHeight="1">
      <c r="A60" s="4">
        <v>20055</v>
      </c>
      <c r="B60" s="4">
        <v>0</v>
      </c>
      <c r="C60" s="4">
        <v>1997</v>
      </c>
      <c r="D60" s="8">
        <v>44157.405520775501</v>
      </c>
      <c r="E60" s="4" t="s">
        <v>46</v>
      </c>
      <c r="F60" s="4">
        <v>1</v>
      </c>
      <c r="G60" s="4">
        <v>1</v>
      </c>
      <c r="H60" s="4">
        <v>2</v>
      </c>
      <c r="I60" s="4">
        <v>2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2</v>
      </c>
      <c r="S60" s="4">
        <v>2</v>
      </c>
      <c r="T60" s="4">
        <v>2</v>
      </c>
      <c r="U60" s="4">
        <v>1</v>
      </c>
      <c r="V60" s="4">
        <v>1</v>
      </c>
      <c r="W60" s="4">
        <v>1</v>
      </c>
      <c r="X60" s="4">
        <v>1</v>
      </c>
      <c r="Y60" s="4">
        <v>2</v>
      </c>
      <c r="Z60" s="4">
        <v>8</v>
      </c>
      <c r="AA60" s="4">
        <v>6</v>
      </c>
      <c r="AB60" s="4">
        <v>4</v>
      </c>
      <c r="AC60" s="4">
        <v>6</v>
      </c>
      <c r="AD60" s="4">
        <v>4</v>
      </c>
      <c r="AE60" s="4">
        <v>3</v>
      </c>
      <c r="AF60" s="4">
        <v>2</v>
      </c>
      <c r="AG60" s="4">
        <v>3</v>
      </c>
      <c r="AH60" s="4">
        <v>8</v>
      </c>
      <c r="AI60" s="4">
        <v>189</v>
      </c>
      <c r="AJ60" s="4">
        <v>3</v>
      </c>
      <c r="AK60" s="4">
        <v>3</v>
      </c>
      <c r="AL60" s="4">
        <v>3</v>
      </c>
      <c r="AM60" s="4">
        <v>6</v>
      </c>
      <c r="AN60" s="4">
        <v>4</v>
      </c>
      <c r="AO60" s="4">
        <v>3</v>
      </c>
      <c r="AP60" s="4">
        <v>2</v>
      </c>
      <c r="AQ60" s="4">
        <v>3</v>
      </c>
      <c r="AR60" s="4">
        <v>2</v>
      </c>
      <c r="AS60" s="4">
        <v>4</v>
      </c>
      <c r="AT60" s="4">
        <v>-25</v>
      </c>
    </row>
    <row r="61" spans="1:46" ht="16.5" customHeight="1">
      <c r="A61" s="4">
        <v>20095</v>
      </c>
      <c r="B61" s="4">
        <v>0</v>
      </c>
      <c r="C61" s="4">
        <v>2005</v>
      </c>
      <c r="D61" s="8">
        <v>44158.405520775501</v>
      </c>
      <c r="E61" s="4" t="s">
        <v>30</v>
      </c>
      <c r="F61" s="4">
        <v>2</v>
      </c>
      <c r="G61" s="4">
        <v>2</v>
      </c>
      <c r="H61" s="4">
        <v>2</v>
      </c>
      <c r="I61" s="4">
        <v>3</v>
      </c>
      <c r="J61" s="4">
        <v>4</v>
      </c>
      <c r="K61" s="4">
        <v>4</v>
      </c>
      <c r="L61" s="4">
        <v>3</v>
      </c>
      <c r="M61" s="4">
        <v>2</v>
      </c>
      <c r="N61" s="4">
        <v>4</v>
      </c>
      <c r="O61" s="4">
        <v>4</v>
      </c>
      <c r="P61" s="4">
        <v>2</v>
      </c>
      <c r="Q61" s="4">
        <v>3</v>
      </c>
      <c r="R61" s="4">
        <v>3</v>
      </c>
      <c r="S61" s="4">
        <v>3</v>
      </c>
      <c r="T61" s="4">
        <v>3</v>
      </c>
      <c r="U61" s="4">
        <v>3</v>
      </c>
      <c r="V61" s="4">
        <v>4</v>
      </c>
      <c r="W61" s="4">
        <v>2</v>
      </c>
      <c r="X61" s="4">
        <v>2</v>
      </c>
      <c r="Y61" s="4">
        <v>2</v>
      </c>
      <c r="Z61" s="4">
        <v>18</v>
      </c>
      <c r="AA61" s="4">
        <v>5</v>
      </c>
      <c r="AB61" s="4">
        <v>15</v>
      </c>
      <c r="AC61" s="4">
        <v>13</v>
      </c>
      <c r="AD61" s="4">
        <v>5</v>
      </c>
      <c r="AE61" s="4">
        <v>14</v>
      </c>
      <c r="AF61" s="4">
        <v>24</v>
      </c>
      <c r="AG61" s="4">
        <v>10</v>
      </c>
      <c r="AH61" s="4">
        <v>6</v>
      </c>
      <c r="AI61" s="4">
        <v>6</v>
      </c>
      <c r="AJ61" s="4">
        <v>4</v>
      </c>
      <c r="AK61" s="4">
        <v>4</v>
      </c>
      <c r="AL61" s="4">
        <v>3</v>
      </c>
      <c r="AM61" s="4">
        <v>3</v>
      </c>
      <c r="AN61" s="4">
        <v>5</v>
      </c>
      <c r="AO61" s="4">
        <v>4</v>
      </c>
      <c r="AP61" s="4">
        <v>4</v>
      </c>
      <c r="AQ61" s="4">
        <v>4</v>
      </c>
      <c r="AR61" s="4">
        <v>5</v>
      </c>
      <c r="AS61" s="4">
        <v>5</v>
      </c>
      <c r="AT61" s="4">
        <v>60</v>
      </c>
    </row>
    <row r="62" spans="1:46" ht="16.5" customHeight="1">
      <c r="A62" s="4">
        <v>20234</v>
      </c>
      <c r="B62" s="4">
        <v>1</v>
      </c>
      <c r="C62" s="4">
        <v>1994</v>
      </c>
      <c r="D62" s="8">
        <v>44159.405520775501</v>
      </c>
      <c r="E62" s="4" t="s">
        <v>27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2</v>
      </c>
      <c r="N62" s="4">
        <v>1</v>
      </c>
      <c r="O62" s="4">
        <v>1</v>
      </c>
      <c r="P62" s="4">
        <v>1</v>
      </c>
      <c r="Q62" s="4">
        <v>1</v>
      </c>
      <c r="R62" s="4">
        <v>2</v>
      </c>
      <c r="S62" s="4">
        <v>2</v>
      </c>
      <c r="T62" s="4">
        <v>2</v>
      </c>
      <c r="U62" s="4">
        <v>2</v>
      </c>
      <c r="V62" s="4">
        <v>3</v>
      </c>
      <c r="W62" s="4">
        <v>1</v>
      </c>
      <c r="X62" s="4">
        <v>1</v>
      </c>
      <c r="Y62" s="4">
        <v>1</v>
      </c>
      <c r="Z62" s="4">
        <v>10</v>
      </c>
      <c r="AA62" s="4">
        <v>6</v>
      </c>
      <c r="AB62" s="4">
        <v>17</v>
      </c>
      <c r="AC62" s="4">
        <v>5</v>
      </c>
      <c r="AD62" s="4">
        <v>10</v>
      </c>
      <c r="AE62" s="4">
        <v>3</v>
      </c>
      <c r="AF62" s="4">
        <v>3</v>
      </c>
      <c r="AG62" s="4">
        <v>7</v>
      </c>
      <c r="AH62" s="4">
        <v>4</v>
      </c>
      <c r="AI62" s="4">
        <v>5</v>
      </c>
      <c r="AJ62" s="4">
        <v>8</v>
      </c>
      <c r="AK62" s="4">
        <v>13</v>
      </c>
      <c r="AL62" s="4">
        <v>5</v>
      </c>
      <c r="AM62" s="4">
        <v>3</v>
      </c>
      <c r="AN62" s="4">
        <v>3</v>
      </c>
      <c r="AO62" s="4">
        <v>2</v>
      </c>
      <c r="AP62" s="4">
        <v>10</v>
      </c>
      <c r="AQ62" s="4">
        <v>3</v>
      </c>
      <c r="AR62" s="4">
        <v>4</v>
      </c>
      <c r="AS62" s="4">
        <v>6</v>
      </c>
      <c r="AT62" s="4">
        <v>-33</v>
      </c>
    </row>
    <row r="63" spans="1:46" ht="16.5" customHeight="1">
      <c r="A63" s="4">
        <v>14468</v>
      </c>
      <c r="B63" s="4">
        <v>0</v>
      </c>
      <c r="C63" s="4">
        <v>1997</v>
      </c>
      <c r="D63" s="8">
        <v>44160.405520775501</v>
      </c>
      <c r="E63" s="4" t="s">
        <v>47</v>
      </c>
      <c r="F63" s="4">
        <v>1</v>
      </c>
      <c r="G63" s="4">
        <v>3</v>
      </c>
      <c r="H63" s="4">
        <v>3</v>
      </c>
      <c r="I63" s="4">
        <v>1</v>
      </c>
      <c r="J63" s="4">
        <v>1</v>
      </c>
      <c r="K63" s="4">
        <v>4</v>
      </c>
      <c r="L63" s="4">
        <v>2</v>
      </c>
      <c r="M63" s="4">
        <v>2</v>
      </c>
      <c r="N63" s="4">
        <v>1</v>
      </c>
      <c r="O63" s="4">
        <v>1</v>
      </c>
      <c r="P63" s="4">
        <v>1</v>
      </c>
      <c r="Q63" s="4">
        <v>1</v>
      </c>
      <c r="R63" s="4">
        <v>2</v>
      </c>
      <c r="S63" s="4">
        <v>2</v>
      </c>
      <c r="T63" s="4">
        <v>1</v>
      </c>
      <c r="U63" s="4">
        <v>1</v>
      </c>
      <c r="V63" s="4">
        <v>2</v>
      </c>
      <c r="W63" s="4">
        <v>2</v>
      </c>
      <c r="X63" s="4">
        <v>3</v>
      </c>
      <c r="Y63" s="4">
        <v>1</v>
      </c>
      <c r="Z63" s="4">
        <v>4</v>
      </c>
      <c r="AA63" s="4">
        <v>3</v>
      </c>
      <c r="AB63" s="4">
        <v>7</v>
      </c>
      <c r="AC63" s="4">
        <v>3</v>
      </c>
      <c r="AD63" s="4">
        <v>3</v>
      </c>
      <c r="AE63" s="4">
        <v>3</v>
      </c>
      <c r="AF63" s="4">
        <v>5</v>
      </c>
      <c r="AG63" s="4">
        <v>9</v>
      </c>
      <c r="AH63" s="4">
        <v>5</v>
      </c>
      <c r="AI63" s="4">
        <v>4</v>
      </c>
      <c r="AJ63" s="4">
        <v>3</v>
      </c>
      <c r="AK63" s="4">
        <v>2</v>
      </c>
      <c r="AL63" s="4">
        <v>4</v>
      </c>
      <c r="AM63" s="4">
        <v>4</v>
      </c>
      <c r="AN63" s="4">
        <v>3</v>
      </c>
      <c r="AO63" s="4">
        <v>2</v>
      </c>
      <c r="AP63" s="4">
        <v>5</v>
      </c>
      <c r="AQ63" s="4">
        <v>5</v>
      </c>
      <c r="AR63" s="4">
        <v>2</v>
      </c>
      <c r="AS63" s="4">
        <v>3</v>
      </c>
      <c r="AT63" s="4">
        <v>-11</v>
      </c>
    </row>
    <row r="64" spans="1:46" ht="16.5" customHeight="1">
      <c r="A64" s="4">
        <v>20382</v>
      </c>
      <c r="B64" s="4">
        <v>0</v>
      </c>
      <c r="C64" s="4">
        <v>1999</v>
      </c>
      <c r="D64" s="8">
        <v>44161.405520775501</v>
      </c>
      <c r="E64" s="4" t="s">
        <v>34</v>
      </c>
      <c r="F64" s="4">
        <v>1</v>
      </c>
      <c r="G64" s="4">
        <v>2</v>
      </c>
      <c r="H64" s="4">
        <v>1</v>
      </c>
      <c r="I64" s="4">
        <v>2</v>
      </c>
      <c r="J64" s="4">
        <v>1</v>
      </c>
      <c r="K64" s="4">
        <v>3</v>
      </c>
      <c r="L64" s="4">
        <v>3</v>
      </c>
      <c r="M64" s="4">
        <v>4</v>
      </c>
      <c r="N64" s="4">
        <v>1</v>
      </c>
      <c r="O64" s="4">
        <v>1</v>
      </c>
      <c r="P64" s="4">
        <v>1</v>
      </c>
      <c r="Q64" s="4">
        <v>1</v>
      </c>
      <c r="R64" s="4">
        <v>3</v>
      </c>
      <c r="S64" s="4">
        <v>3</v>
      </c>
      <c r="T64" s="4">
        <v>3</v>
      </c>
      <c r="U64" s="4">
        <v>3</v>
      </c>
      <c r="V64" s="4">
        <v>3</v>
      </c>
      <c r="W64" s="4">
        <v>1</v>
      </c>
      <c r="X64" s="4">
        <v>2</v>
      </c>
      <c r="Y64" s="4">
        <v>1</v>
      </c>
      <c r="Z64" s="4">
        <v>6</v>
      </c>
      <c r="AA64" s="4">
        <v>5</v>
      </c>
      <c r="AB64" s="4">
        <v>4</v>
      </c>
      <c r="AC64" s="4">
        <v>5</v>
      </c>
      <c r="AD64" s="4">
        <v>7</v>
      </c>
      <c r="AE64" s="4">
        <v>13</v>
      </c>
      <c r="AF64" s="4">
        <v>3</v>
      </c>
      <c r="AG64" s="4">
        <v>5</v>
      </c>
      <c r="AH64" s="4">
        <v>5</v>
      </c>
      <c r="AI64" s="4">
        <v>5</v>
      </c>
      <c r="AJ64" s="4">
        <v>3</v>
      </c>
      <c r="AK64" s="4">
        <v>6</v>
      </c>
      <c r="AL64" s="4">
        <v>5</v>
      </c>
      <c r="AM64" s="4">
        <v>4</v>
      </c>
      <c r="AN64" s="4">
        <v>3</v>
      </c>
      <c r="AO64" s="4">
        <v>4</v>
      </c>
      <c r="AP64" s="4">
        <v>3</v>
      </c>
      <c r="AQ64" s="4">
        <v>3</v>
      </c>
      <c r="AR64" s="4">
        <v>3</v>
      </c>
      <c r="AS64" s="4">
        <v>7</v>
      </c>
      <c r="AT64" s="4">
        <v>-27</v>
      </c>
    </row>
    <row r="65" spans="1:46" ht="16.5" customHeight="1">
      <c r="A65" s="4">
        <v>20487</v>
      </c>
      <c r="B65" s="4">
        <v>0</v>
      </c>
      <c r="C65" s="4">
        <v>1999</v>
      </c>
      <c r="D65" s="8">
        <v>44162.405520775501</v>
      </c>
      <c r="E65" s="4" t="s">
        <v>38</v>
      </c>
      <c r="F65" s="4">
        <v>1</v>
      </c>
      <c r="G65" s="4">
        <v>1</v>
      </c>
      <c r="H65" s="4">
        <v>1</v>
      </c>
      <c r="I65" s="4">
        <v>3</v>
      </c>
      <c r="J65" s="4">
        <v>1</v>
      </c>
      <c r="K65" s="4">
        <v>4</v>
      </c>
      <c r="L65" s="4">
        <v>4</v>
      </c>
      <c r="M65" s="4">
        <v>4</v>
      </c>
      <c r="N65" s="4">
        <v>4</v>
      </c>
      <c r="O65" s="4">
        <v>1</v>
      </c>
      <c r="P65" s="4">
        <v>1</v>
      </c>
      <c r="Q65" s="4">
        <v>1</v>
      </c>
      <c r="R65" s="4">
        <v>3</v>
      </c>
      <c r="S65" s="4">
        <v>4</v>
      </c>
      <c r="T65" s="4">
        <v>4</v>
      </c>
      <c r="U65" s="4">
        <v>4</v>
      </c>
      <c r="V65" s="4">
        <v>3</v>
      </c>
      <c r="W65" s="4">
        <v>1</v>
      </c>
      <c r="X65" s="4">
        <v>1</v>
      </c>
      <c r="Y65" s="4">
        <v>3</v>
      </c>
      <c r="Z65" s="4">
        <v>4</v>
      </c>
      <c r="AA65" s="4">
        <v>4</v>
      </c>
      <c r="AB65" s="4">
        <v>7</v>
      </c>
      <c r="AC65" s="4">
        <v>5</v>
      </c>
      <c r="AD65" s="4">
        <v>4</v>
      </c>
      <c r="AE65" s="4">
        <v>3</v>
      </c>
      <c r="AF65" s="4">
        <v>3</v>
      </c>
      <c r="AG65" s="4">
        <v>4</v>
      </c>
      <c r="AH65" s="4">
        <v>4</v>
      </c>
      <c r="AI65" s="4">
        <v>4</v>
      </c>
      <c r="AJ65" s="4">
        <v>3</v>
      </c>
      <c r="AK65" s="4">
        <v>4</v>
      </c>
      <c r="AL65" s="4">
        <v>4</v>
      </c>
      <c r="AM65" s="4">
        <v>8</v>
      </c>
      <c r="AN65" s="4">
        <v>2</v>
      </c>
      <c r="AO65" s="4">
        <v>2</v>
      </c>
      <c r="AP65" s="4">
        <v>4</v>
      </c>
      <c r="AQ65" s="4">
        <v>11</v>
      </c>
      <c r="AR65" s="4">
        <v>6</v>
      </c>
      <c r="AS65" s="4">
        <v>4</v>
      </c>
      <c r="AT65" s="4">
        <v>18</v>
      </c>
    </row>
    <row r="66" spans="1:46" ht="16.5" customHeight="1">
      <c r="A66" s="4">
        <v>20536</v>
      </c>
      <c r="B66" s="4">
        <v>0</v>
      </c>
      <c r="C66" s="4">
        <v>2004</v>
      </c>
      <c r="D66" s="8">
        <v>44163.405520775501</v>
      </c>
      <c r="E66" s="4" t="s">
        <v>97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2</v>
      </c>
      <c r="L66" s="4">
        <v>3</v>
      </c>
      <c r="M66" s="4">
        <v>4</v>
      </c>
      <c r="N66" s="4">
        <v>1</v>
      </c>
      <c r="O66" s="4">
        <v>1</v>
      </c>
      <c r="P66" s="4">
        <v>1</v>
      </c>
      <c r="Q66" s="4">
        <v>1</v>
      </c>
      <c r="R66" s="4">
        <v>2</v>
      </c>
      <c r="S66" s="4">
        <v>3</v>
      </c>
      <c r="T66" s="4">
        <v>1</v>
      </c>
      <c r="U66" s="4">
        <v>3</v>
      </c>
      <c r="V66" s="4">
        <v>2</v>
      </c>
      <c r="W66" s="4">
        <v>1</v>
      </c>
      <c r="X66" s="4">
        <v>1</v>
      </c>
      <c r="Y66" s="4">
        <v>1</v>
      </c>
      <c r="Z66" s="4">
        <v>9</v>
      </c>
      <c r="AA66" s="4">
        <v>4</v>
      </c>
      <c r="AB66" s="4">
        <v>4</v>
      </c>
      <c r="AC66" s="4">
        <v>4</v>
      </c>
      <c r="AD66" s="4">
        <v>5</v>
      </c>
      <c r="AE66" s="4">
        <v>6</v>
      </c>
      <c r="AF66" s="4">
        <v>3</v>
      </c>
      <c r="AG66" s="4">
        <v>4</v>
      </c>
      <c r="AH66" s="4">
        <v>4</v>
      </c>
      <c r="AI66" s="4">
        <v>5</v>
      </c>
      <c r="AJ66" s="4">
        <v>2</v>
      </c>
      <c r="AK66" s="4">
        <v>6</v>
      </c>
      <c r="AL66" s="4">
        <v>3</v>
      </c>
      <c r="AM66" s="4">
        <v>4</v>
      </c>
      <c r="AN66" s="4">
        <v>3</v>
      </c>
      <c r="AO66" s="4">
        <v>3</v>
      </c>
      <c r="AP66" s="4">
        <v>5</v>
      </c>
      <c r="AQ66" s="4">
        <v>3</v>
      </c>
      <c r="AR66" s="4">
        <v>4</v>
      </c>
      <c r="AS66" s="4">
        <v>6</v>
      </c>
      <c r="AT66" s="4">
        <v>-23</v>
      </c>
    </row>
    <row r="67" spans="1:46" ht="16.5" customHeight="1">
      <c r="A67" s="4">
        <v>20562</v>
      </c>
      <c r="B67" s="4">
        <v>0</v>
      </c>
      <c r="C67" s="4">
        <v>2002</v>
      </c>
      <c r="D67" s="8">
        <v>44164.405520775501</v>
      </c>
      <c r="E67" s="4" t="s">
        <v>119</v>
      </c>
      <c r="F67" s="4">
        <v>2</v>
      </c>
      <c r="G67" s="4">
        <v>3</v>
      </c>
      <c r="H67" s="4">
        <v>3</v>
      </c>
      <c r="I67" s="4">
        <v>2</v>
      </c>
      <c r="J67" s="4">
        <v>1</v>
      </c>
      <c r="K67" s="4">
        <v>2</v>
      </c>
      <c r="L67" s="4">
        <v>3</v>
      </c>
      <c r="M67" s="4">
        <v>2</v>
      </c>
      <c r="N67" s="4">
        <v>1</v>
      </c>
      <c r="O67" s="4">
        <v>3</v>
      </c>
      <c r="P67" s="4">
        <v>1</v>
      </c>
      <c r="Q67" s="4">
        <v>2</v>
      </c>
      <c r="R67" s="4">
        <v>3</v>
      </c>
      <c r="S67" s="4">
        <v>3</v>
      </c>
      <c r="T67" s="4">
        <v>2</v>
      </c>
      <c r="U67" s="4">
        <v>3</v>
      </c>
      <c r="V67" s="4">
        <v>3</v>
      </c>
      <c r="W67" s="4">
        <v>1</v>
      </c>
      <c r="X67" s="4">
        <v>1</v>
      </c>
      <c r="Y67" s="4">
        <v>2</v>
      </c>
      <c r="Z67" s="4">
        <v>21</v>
      </c>
      <c r="AA67" s="4">
        <v>8</v>
      </c>
      <c r="AB67" s="4">
        <v>15</v>
      </c>
      <c r="AC67" s="4">
        <v>6</v>
      </c>
      <c r="AD67" s="4">
        <v>8</v>
      </c>
      <c r="AE67" s="4">
        <v>10</v>
      </c>
      <c r="AF67" s="4">
        <v>4</v>
      </c>
      <c r="AG67" s="4">
        <v>5</v>
      </c>
      <c r="AH67" s="4">
        <v>7</v>
      </c>
      <c r="AI67" s="4">
        <v>10</v>
      </c>
      <c r="AJ67" s="4">
        <v>4</v>
      </c>
      <c r="AK67" s="4">
        <v>7</v>
      </c>
      <c r="AL67" s="4">
        <v>8</v>
      </c>
      <c r="AM67" s="4">
        <v>4</v>
      </c>
      <c r="AN67" s="4">
        <v>10</v>
      </c>
      <c r="AO67" s="4">
        <v>3</v>
      </c>
      <c r="AP67" s="4">
        <v>7</v>
      </c>
      <c r="AQ67" s="4">
        <v>4</v>
      </c>
      <c r="AR67" s="4">
        <v>3</v>
      </c>
      <c r="AS67" s="4">
        <v>5</v>
      </c>
      <c r="AT67" s="4">
        <v>-29</v>
      </c>
    </row>
    <row r="68" spans="1:46" ht="16.5" customHeight="1">
      <c r="A68" s="4">
        <v>20612</v>
      </c>
      <c r="B68" s="4">
        <v>1</v>
      </c>
      <c r="C68" s="4">
        <v>2000</v>
      </c>
      <c r="D68" s="8">
        <v>44165.405520775501</v>
      </c>
      <c r="E68" s="4" t="s">
        <v>30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4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2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4</v>
      </c>
      <c r="AA68" s="4">
        <v>2</v>
      </c>
      <c r="AB68" s="4">
        <v>3</v>
      </c>
      <c r="AC68" s="4">
        <v>4</v>
      </c>
      <c r="AD68" s="4">
        <v>6</v>
      </c>
      <c r="AE68" s="4">
        <v>4</v>
      </c>
      <c r="AF68" s="4">
        <v>2</v>
      </c>
      <c r="AG68" s="4">
        <v>5</v>
      </c>
      <c r="AH68" s="4">
        <v>12</v>
      </c>
      <c r="AI68" s="4">
        <v>6</v>
      </c>
      <c r="AJ68" s="4">
        <v>3</v>
      </c>
      <c r="AK68" s="4">
        <v>6</v>
      </c>
      <c r="AL68" s="4">
        <v>3</v>
      </c>
      <c r="AM68" s="4">
        <v>4</v>
      </c>
      <c r="AN68" s="4">
        <v>3</v>
      </c>
      <c r="AO68" s="4">
        <v>2</v>
      </c>
      <c r="AP68" s="4">
        <v>2</v>
      </c>
      <c r="AQ68" s="4">
        <v>1</v>
      </c>
      <c r="AR68" s="4">
        <v>3</v>
      </c>
      <c r="AS68" s="4">
        <v>4</v>
      </c>
      <c r="AT68" s="4">
        <v>-8</v>
      </c>
    </row>
    <row r="69" spans="1:46" ht="16.5" customHeight="1">
      <c r="A69" s="4">
        <v>19556</v>
      </c>
      <c r="B69" s="4">
        <v>0</v>
      </c>
      <c r="C69" s="4">
        <v>1997</v>
      </c>
      <c r="D69" s="8">
        <v>44166.405520775501</v>
      </c>
      <c r="E69" s="4" t="s">
        <v>48</v>
      </c>
      <c r="F69" s="4">
        <v>2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3</v>
      </c>
      <c r="S69" s="4">
        <v>3</v>
      </c>
      <c r="T69" s="4">
        <v>4</v>
      </c>
      <c r="U69" s="4">
        <v>3</v>
      </c>
      <c r="V69" s="4">
        <v>4</v>
      </c>
      <c r="W69" s="4">
        <v>1</v>
      </c>
      <c r="X69" s="4">
        <v>1</v>
      </c>
      <c r="Y69" s="4">
        <v>1</v>
      </c>
      <c r="Z69" s="4">
        <v>3</v>
      </c>
      <c r="AA69" s="4">
        <v>2</v>
      </c>
      <c r="AB69" s="4">
        <v>3</v>
      </c>
      <c r="AC69" s="4">
        <v>2</v>
      </c>
      <c r="AD69" s="4">
        <v>3</v>
      </c>
      <c r="AE69" s="4">
        <v>3</v>
      </c>
      <c r="AF69" s="4">
        <v>2</v>
      </c>
      <c r="AG69" s="4">
        <v>3</v>
      </c>
      <c r="AH69" s="4">
        <v>2</v>
      </c>
      <c r="AI69" s="4">
        <v>3</v>
      </c>
      <c r="AJ69" s="4">
        <v>2</v>
      </c>
      <c r="AK69" s="4">
        <v>3</v>
      </c>
      <c r="AL69" s="4">
        <v>4</v>
      </c>
      <c r="AM69" s="4">
        <v>3</v>
      </c>
      <c r="AN69" s="4">
        <v>3</v>
      </c>
      <c r="AO69" s="4">
        <v>2</v>
      </c>
      <c r="AP69" s="4">
        <v>2</v>
      </c>
      <c r="AQ69" s="4">
        <v>3</v>
      </c>
      <c r="AR69" s="4">
        <v>2</v>
      </c>
      <c r="AS69" s="4">
        <v>2</v>
      </c>
      <c r="AT69" s="4">
        <v>-21</v>
      </c>
    </row>
    <row r="70" spans="1:46" ht="16.5" customHeight="1">
      <c r="A70" s="4">
        <v>20547</v>
      </c>
      <c r="B70" s="4">
        <v>0</v>
      </c>
      <c r="C70" s="4">
        <v>1999</v>
      </c>
      <c r="D70" s="8">
        <v>44167.405520775501</v>
      </c>
      <c r="E70" s="4" t="s">
        <v>88</v>
      </c>
      <c r="F70" s="4">
        <v>2</v>
      </c>
      <c r="G70" s="4">
        <v>2</v>
      </c>
      <c r="H70" s="4">
        <v>3</v>
      </c>
      <c r="I70" s="4">
        <v>2</v>
      </c>
      <c r="J70" s="4">
        <v>1</v>
      </c>
      <c r="K70" s="4">
        <v>3</v>
      </c>
      <c r="L70" s="4">
        <v>4</v>
      </c>
      <c r="M70" s="4">
        <v>2</v>
      </c>
      <c r="N70" s="4">
        <v>1</v>
      </c>
      <c r="O70" s="4">
        <v>2</v>
      </c>
      <c r="P70" s="4">
        <v>3</v>
      </c>
      <c r="Q70" s="4">
        <v>2</v>
      </c>
      <c r="R70" s="4">
        <v>3</v>
      </c>
      <c r="S70" s="4">
        <v>3</v>
      </c>
      <c r="T70" s="4">
        <v>3</v>
      </c>
      <c r="U70" s="4">
        <v>3</v>
      </c>
      <c r="V70" s="4">
        <v>3</v>
      </c>
      <c r="W70" s="4">
        <v>1</v>
      </c>
      <c r="X70" s="4">
        <v>3</v>
      </c>
      <c r="Y70" s="4">
        <v>3</v>
      </c>
      <c r="Z70" s="4">
        <v>5</v>
      </c>
      <c r="AA70" s="4">
        <v>2</v>
      </c>
      <c r="AB70" s="4">
        <v>5</v>
      </c>
      <c r="AC70" s="4">
        <v>14</v>
      </c>
      <c r="AD70" s="4">
        <v>3</v>
      </c>
      <c r="AE70" s="4">
        <v>3</v>
      </c>
      <c r="AF70" s="4">
        <v>2</v>
      </c>
      <c r="AG70" s="4">
        <v>4</v>
      </c>
      <c r="AH70" s="4">
        <v>5</v>
      </c>
      <c r="AI70" s="4">
        <v>4</v>
      </c>
      <c r="AJ70" s="4">
        <v>5</v>
      </c>
      <c r="AK70" s="4">
        <v>32</v>
      </c>
      <c r="AL70" s="4">
        <v>3</v>
      </c>
      <c r="AM70" s="4">
        <v>19</v>
      </c>
      <c r="AN70" s="4">
        <v>2</v>
      </c>
      <c r="AO70" s="4">
        <v>2</v>
      </c>
      <c r="AP70" s="4">
        <v>2</v>
      </c>
      <c r="AQ70" s="4">
        <v>4</v>
      </c>
      <c r="AR70" s="4">
        <v>2</v>
      </c>
      <c r="AS70" s="4">
        <v>4</v>
      </c>
      <c r="AT70" s="4">
        <v>-8</v>
      </c>
    </row>
    <row r="71" spans="1:46" ht="16.5" customHeight="1">
      <c r="A71" s="4">
        <v>20651</v>
      </c>
      <c r="B71" s="4">
        <v>0</v>
      </c>
      <c r="C71" s="4">
        <v>1984</v>
      </c>
      <c r="D71" s="8">
        <v>44168.405520775501</v>
      </c>
      <c r="E71" s="4" t="s">
        <v>181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4</v>
      </c>
      <c r="AA71" s="4">
        <v>5</v>
      </c>
      <c r="AB71" s="4">
        <v>7</v>
      </c>
      <c r="AC71" s="4">
        <v>2</v>
      </c>
      <c r="AD71" s="4">
        <v>4</v>
      </c>
      <c r="AE71" s="4">
        <v>1</v>
      </c>
      <c r="AF71" s="4">
        <v>1</v>
      </c>
      <c r="AG71" s="4">
        <v>1</v>
      </c>
      <c r="AH71" s="4">
        <v>4</v>
      </c>
      <c r="AI71" s="4">
        <v>3</v>
      </c>
      <c r="AJ71" s="4">
        <v>1</v>
      </c>
      <c r="AK71" s="4">
        <v>1</v>
      </c>
      <c r="AL71" s="4">
        <v>2</v>
      </c>
      <c r="AM71" s="4">
        <v>2</v>
      </c>
      <c r="AN71" s="4">
        <v>3</v>
      </c>
      <c r="AO71" s="4">
        <v>2</v>
      </c>
      <c r="AP71" s="4">
        <v>2</v>
      </c>
      <c r="AQ71" s="4">
        <v>2</v>
      </c>
      <c r="AR71" s="4">
        <v>1</v>
      </c>
      <c r="AS71" s="4">
        <v>2</v>
      </c>
      <c r="AT71" s="4">
        <v>-9</v>
      </c>
    </row>
    <row r="72" spans="1:46" ht="16.5" customHeight="1">
      <c r="A72" s="4">
        <v>20752</v>
      </c>
      <c r="B72" s="4">
        <v>0</v>
      </c>
      <c r="C72" s="4">
        <v>1955</v>
      </c>
      <c r="D72" s="8">
        <v>44169.405520775501</v>
      </c>
      <c r="E72" s="4" t="s">
        <v>30</v>
      </c>
      <c r="F72" s="4">
        <v>3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3</v>
      </c>
      <c r="V72" s="4">
        <v>3</v>
      </c>
      <c r="W72" s="4">
        <v>1</v>
      </c>
      <c r="X72" s="4">
        <v>1</v>
      </c>
      <c r="Y72" s="4">
        <v>1</v>
      </c>
      <c r="Z72" s="4">
        <v>15</v>
      </c>
      <c r="AA72" s="4">
        <v>5</v>
      </c>
      <c r="AB72" s="4">
        <v>5</v>
      </c>
      <c r="AC72" s="4">
        <v>4</v>
      </c>
      <c r="AD72" s="4">
        <v>3</v>
      </c>
      <c r="AE72" s="4">
        <v>2</v>
      </c>
      <c r="AF72" s="4">
        <v>1</v>
      </c>
      <c r="AG72" s="4">
        <v>2</v>
      </c>
      <c r="AH72" s="4">
        <v>3</v>
      </c>
      <c r="AI72" s="4">
        <v>2</v>
      </c>
      <c r="AJ72" s="4">
        <v>2</v>
      </c>
      <c r="AK72" s="4">
        <v>2</v>
      </c>
      <c r="AL72" s="4">
        <v>1</v>
      </c>
      <c r="AM72" s="4">
        <v>2</v>
      </c>
      <c r="AN72" s="4">
        <v>1</v>
      </c>
      <c r="AO72" s="4">
        <v>5</v>
      </c>
      <c r="AP72" s="4">
        <v>3</v>
      </c>
      <c r="AQ72" s="4">
        <v>3</v>
      </c>
      <c r="AR72" s="4">
        <v>2</v>
      </c>
      <c r="AS72" s="4">
        <v>3</v>
      </c>
      <c r="AT72" s="4">
        <v>-15</v>
      </c>
    </row>
    <row r="73" spans="1:46" ht="16.5" customHeight="1">
      <c r="A73" s="4">
        <v>20771</v>
      </c>
      <c r="B73" s="4">
        <v>0</v>
      </c>
      <c r="C73" s="4">
        <v>1972</v>
      </c>
      <c r="D73" s="8">
        <v>44170.405520775501</v>
      </c>
      <c r="E73" s="4" t="s">
        <v>182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2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4</v>
      </c>
      <c r="AA73" s="4">
        <v>3</v>
      </c>
      <c r="AB73" s="4">
        <v>8</v>
      </c>
      <c r="AC73" s="4">
        <v>5</v>
      </c>
      <c r="AD73" s="4">
        <v>4</v>
      </c>
      <c r="AE73" s="4">
        <v>3</v>
      </c>
      <c r="AF73" s="4">
        <v>2</v>
      </c>
      <c r="AG73" s="4">
        <v>6</v>
      </c>
      <c r="AH73" s="4">
        <v>4</v>
      </c>
      <c r="AI73" s="4">
        <v>4</v>
      </c>
      <c r="AJ73" s="4">
        <v>3</v>
      </c>
      <c r="AK73" s="4">
        <v>4</v>
      </c>
      <c r="AL73" s="4">
        <v>2</v>
      </c>
      <c r="AM73" s="4">
        <v>7</v>
      </c>
      <c r="AN73" s="4">
        <v>3</v>
      </c>
      <c r="AO73" s="4">
        <v>2</v>
      </c>
      <c r="AP73" s="4">
        <v>3</v>
      </c>
      <c r="AQ73" s="4">
        <v>2</v>
      </c>
      <c r="AR73" s="4">
        <v>2</v>
      </c>
      <c r="AS73" s="4">
        <v>3</v>
      </c>
      <c r="AT73" s="4">
        <v>-11</v>
      </c>
    </row>
    <row r="74" spans="1:46" ht="16.5" customHeight="1">
      <c r="A74" s="4">
        <v>20071</v>
      </c>
      <c r="B74" s="4">
        <v>1</v>
      </c>
      <c r="C74" s="4">
        <v>1998</v>
      </c>
      <c r="D74" s="8">
        <v>44171.405520775501</v>
      </c>
      <c r="E74" s="4" t="s">
        <v>62</v>
      </c>
      <c r="F74" s="4">
        <v>3</v>
      </c>
      <c r="G74" s="4">
        <v>4</v>
      </c>
      <c r="H74" s="4">
        <v>3</v>
      </c>
      <c r="I74" s="4">
        <v>4</v>
      </c>
      <c r="J74" s="4">
        <v>1</v>
      </c>
      <c r="K74" s="4">
        <v>4</v>
      </c>
      <c r="L74" s="4">
        <v>4</v>
      </c>
      <c r="M74" s="4">
        <v>3</v>
      </c>
      <c r="N74" s="4">
        <v>2</v>
      </c>
      <c r="O74" s="4">
        <v>2</v>
      </c>
      <c r="P74" s="4">
        <v>2</v>
      </c>
      <c r="Q74" s="4">
        <v>2</v>
      </c>
      <c r="R74" s="4">
        <v>3</v>
      </c>
      <c r="S74" s="4">
        <v>3</v>
      </c>
      <c r="T74" s="4">
        <v>2</v>
      </c>
      <c r="U74" s="4">
        <v>2</v>
      </c>
      <c r="V74" s="4">
        <v>2</v>
      </c>
      <c r="W74" s="4">
        <v>2</v>
      </c>
      <c r="X74" s="4">
        <v>2</v>
      </c>
      <c r="Y74" s="4">
        <v>3</v>
      </c>
      <c r="Z74" s="4">
        <v>10</v>
      </c>
      <c r="AA74" s="4">
        <v>3</v>
      </c>
      <c r="AB74" s="4">
        <v>5</v>
      </c>
      <c r="AC74" s="4">
        <v>4</v>
      </c>
      <c r="AD74" s="4">
        <v>4</v>
      </c>
      <c r="AE74" s="4">
        <v>3</v>
      </c>
      <c r="AF74" s="4">
        <v>3</v>
      </c>
      <c r="AG74" s="4">
        <v>4</v>
      </c>
      <c r="AH74" s="4">
        <v>5</v>
      </c>
      <c r="AI74" s="4">
        <v>4</v>
      </c>
      <c r="AJ74" s="4">
        <v>9</v>
      </c>
      <c r="AK74" s="4">
        <v>6</v>
      </c>
      <c r="AL74" s="4">
        <v>4</v>
      </c>
      <c r="AM74" s="4">
        <v>2</v>
      </c>
      <c r="AN74" s="4">
        <v>4</v>
      </c>
      <c r="AO74" s="4">
        <v>7</v>
      </c>
      <c r="AP74" s="4">
        <v>3</v>
      </c>
      <c r="AQ74" s="4">
        <v>2</v>
      </c>
      <c r="AR74" s="4">
        <v>2</v>
      </c>
      <c r="AS74" s="4">
        <v>4</v>
      </c>
      <c r="AT74" s="4">
        <v>9</v>
      </c>
    </row>
    <row r="75" spans="1:46" ht="16.5" customHeight="1">
      <c r="A75" s="4">
        <v>20661</v>
      </c>
      <c r="B75" s="4">
        <v>0</v>
      </c>
      <c r="C75" s="4">
        <v>1999</v>
      </c>
      <c r="D75" s="8">
        <v>44172.405520775501</v>
      </c>
      <c r="E75" s="4" t="s">
        <v>30</v>
      </c>
      <c r="F75" s="4">
        <v>4</v>
      </c>
      <c r="G75" s="4">
        <v>3</v>
      </c>
      <c r="H75" s="4">
        <v>3</v>
      </c>
      <c r="I75" s="4">
        <v>1</v>
      </c>
      <c r="J75" s="4">
        <v>1</v>
      </c>
      <c r="K75" s="4">
        <v>1</v>
      </c>
      <c r="L75" s="4">
        <v>2</v>
      </c>
      <c r="M75" s="4">
        <v>1</v>
      </c>
      <c r="N75" s="4">
        <v>2</v>
      </c>
      <c r="O75" s="4">
        <v>3</v>
      </c>
      <c r="P75" s="4">
        <v>2</v>
      </c>
      <c r="Q75" s="4">
        <v>3</v>
      </c>
      <c r="R75" s="4">
        <v>4</v>
      </c>
      <c r="S75" s="4">
        <v>4</v>
      </c>
      <c r="T75" s="4">
        <v>4</v>
      </c>
      <c r="U75" s="4">
        <v>4</v>
      </c>
      <c r="V75" s="4">
        <v>4</v>
      </c>
      <c r="W75" s="4">
        <v>4</v>
      </c>
      <c r="X75" s="4">
        <v>4</v>
      </c>
      <c r="Y75" s="4">
        <v>3</v>
      </c>
      <c r="Z75" s="4">
        <v>3</v>
      </c>
      <c r="AA75" s="4">
        <v>2</v>
      </c>
      <c r="AB75" s="4">
        <v>4</v>
      </c>
      <c r="AC75" s="4">
        <v>37</v>
      </c>
      <c r="AD75" s="4">
        <v>4</v>
      </c>
      <c r="AE75" s="4">
        <v>3</v>
      </c>
      <c r="AF75" s="4">
        <v>3</v>
      </c>
      <c r="AG75" s="4">
        <v>10</v>
      </c>
      <c r="AH75" s="4">
        <v>4</v>
      </c>
      <c r="AI75" s="4">
        <v>5</v>
      </c>
      <c r="AJ75" s="4">
        <v>3</v>
      </c>
      <c r="AK75" s="4">
        <v>3</v>
      </c>
      <c r="AL75" s="4">
        <v>2</v>
      </c>
      <c r="AM75" s="4">
        <v>2</v>
      </c>
      <c r="AN75" s="4">
        <v>3</v>
      </c>
      <c r="AO75" s="4">
        <v>1</v>
      </c>
      <c r="AP75" s="4">
        <v>2</v>
      </c>
      <c r="AQ75" s="4">
        <v>2</v>
      </c>
      <c r="AR75" s="4">
        <v>2</v>
      </c>
      <c r="AS75" s="4">
        <v>5</v>
      </c>
      <c r="AT75" s="4">
        <v>85</v>
      </c>
    </row>
    <row r="76" spans="1:46" ht="16.5" customHeight="1">
      <c r="A76" s="4">
        <v>20874</v>
      </c>
      <c r="B76" s="4">
        <v>0</v>
      </c>
      <c r="C76" s="4">
        <v>1991</v>
      </c>
      <c r="D76" s="8">
        <v>44173.405520775501</v>
      </c>
      <c r="E76" s="4" t="s">
        <v>38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4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2</v>
      </c>
      <c r="U76" s="4">
        <v>1</v>
      </c>
      <c r="V76" s="4">
        <v>2</v>
      </c>
      <c r="W76" s="4">
        <v>1</v>
      </c>
      <c r="X76" s="4">
        <v>1</v>
      </c>
      <c r="Y76" s="4">
        <v>1</v>
      </c>
      <c r="Z76" s="4">
        <v>4</v>
      </c>
      <c r="AA76" s="4">
        <v>3</v>
      </c>
      <c r="AB76" s="4">
        <v>3</v>
      </c>
      <c r="AC76" s="4">
        <v>6</v>
      </c>
      <c r="AD76" s="4">
        <v>3</v>
      </c>
      <c r="AE76" s="4">
        <v>2</v>
      </c>
      <c r="AF76" s="4">
        <v>2</v>
      </c>
      <c r="AG76" s="4">
        <v>5</v>
      </c>
      <c r="AH76" s="4">
        <v>2</v>
      </c>
      <c r="AI76" s="4">
        <v>2</v>
      </c>
      <c r="AJ76" s="4">
        <v>2</v>
      </c>
      <c r="AK76" s="4">
        <v>3</v>
      </c>
      <c r="AL76" s="4">
        <v>3</v>
      </c>
      <c r="AM76" s="4">
        <v>2</v>
      </c>
      <c r="AN76" s="4">
        <v>3</v>
      </c>
      <c r="AO76" s="4">
        <v>3</v>
      </c>
      <c r="AP76" s="4">
        <v>4</v>
      </c>
      <c r="AQ76" s="4">
        <v>2</v>
      </c>
      <c r="AR76" s="4">
        <v>2</v>
      </c>
      <c r="AS76" s="4">
        <v>2</v>
      </c>
      <c r="AT76" s="4">
        <v>-13</v>
      </c>
    </row>
    <row r="77" spans="1:46" ht="16.5" customHeight="1">
      <c r="A77" s="4">
        <v>20914</v>
      </c>
      <c r="B77" s="4">
        <v>0</v>
      </c>
      <c r="C77" s="4">
        <v>1979</v>
      </c>
      <c r="D77" s="8">
        <v>44174.405520775501</v>
      </c>
      <c r="E77" s="4">
        <v>14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4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7</v>
      </c>
      <c r="AA77" s="4">
        <v>5</v>
      </c>
      <c r="AB77" s="4">
        <v>5</v>
      </c>
      <c r="AC77" s="4">
        <v>2</v>
      </c>
      <c r="AD77" s="4">
        <v>2</v>
      </c>
      <c r="AE77" s="4">
        <v>2</v>
      </c>
      <c r="AF77" s="4">
        <v>2</v>
      </c>
      <c r="AG77" s="4">
        <v>4</v>
      </c>
      <c r="AH77" s="4">
        <v>3</v>
      </c>
      <c r="AI77" s="4">
        <v>3</v>
      </c>
      <c r="AJ77" s="4">
        <v>3</v>
      </c>
      <c r="AK77" s="4">
        <v>2</v>
      </c>
      <c r="AL77" s="4">
        <v>2</v>
      </c>
      <c r="AM77" s="4">
        <v>2</v>
      </c>
      <c r="AN77" s="4">
        <v>2</v>
      </c>
      <c r="AO77" s="4">
        <v>1</v>
      </c>
      <c r="AP77" s="4">
        <v>2</v>
      </c>
      <c r="AQ77" s="4">
        <v>2</v>
      </c>
      <c r="AR77" s="4">
        <v>2</v>
      </c>
      <c r="AS77" s="4">
        <v>4</v>
      </c>
      <c r="AT77" s="4">
        <v>-4</v>
      </c>
    </row>
    <row r="78" spans="1:46" ht="16.5" customHeight="1">
      <c r="A78" s="4">
        <v>21036</v>
      </c>
      <c r="B78" s="4">
        <v>0</v>
      </c>
      <c r="C78" s="4">
        <v>1998</v>
      </c>
      <c r="D78" s="8">
        <v>44175.405520775501</v>
      </c>
      <c r="E78" s="4" t="s">
        <v>30</v>
      </c>
      <c r="F78" s="4">
        <v>2</v>
      </c>
      <c r="G78" s="4">
        <v>3</v>
      </c>
      <c r="H78" s="4">
        <v>2</v>
      </c>
      <c r="I78" s="4">
        <v>2</v>
      </c>
      <c r="J78" s="4">
        <v>1</v>
      </c>
      <c r="K78" s="4">
        <v>2</v>
      </c>
      <c r="L78" s="4">
        <v>1</v>
      </c>
      <c r="M78" s="4">
        <v>1</v>
      </c>
      <c r="N78" s="4">
        <v>1</v>
      </c>
      <c r="O78" s="4">
        <v>3</v>
      </c>
      <c r="P78" s="4">
        <v>1</v>
      </c>
      <c r="Q78" s="4">
        <v>1</v>
      </c>
      <c r="R78" s="4">
        <v>3</v>
      </c>
      <c r="S78" s="4">
        <v>3</v>
      </c>
      <c r="T78" s="4">
        <v>3</v>
      </c>
      <c r="U78" s="4">
        <v>2</v>
      </c>
      <c r="V78" s="4">
        <v>3</v>
      </c>
      <c r="W78" s="4">
        <v>2</v>
      </c>
      <c r="X78" s="4">
        <v>2</v>
      </c>
      <c r="Y78" s="4">
        <v>2</v>
      </c>
      <c r="Z78" s="4">
        <v>4</v>
      </c>
      <c r="AA78" s="4">
        <v>16</v>
      </c>
      <c r="AB78" s="4">
        <v>5</v>
      </c>
      <c r="AC78" s="4">
        <v>6</v>
      </c>
      <c r="AD78" s="4">
        <v>4</v>
      </c>
      <c r="AE78" s="4">
        <v>3</v>
      </c>
      <c r="AF78" s="4">
        <v>3</v>
      </c>
      <c r="AG78" s="4">
        <v>4</v>
      </c>
      <c r="AH78" s="4">
        <v>4</v>
      </c>
      <c r="AI78" s="4">
        <v>5</v>
      </c>
      <c r="AJ78" s="4">
        <v>3</v>
      </c>
      <c r="AK78" s="4">
        <v>4</v>
      </c>
      <c r="AL78" s="4">
        <v>4</v>
      </c>
      <c r="AM78" s="4">
        <v>3</v>
      </c>
      <c r="AN78" s="4">
        <v>3</v>
      </c>
      <c r="AO78" s="4">
        <v>4</v>
      </c>
      <c r="AP78" s="4">
        <v>3</v>
      </c>
      <c r="AQ78" s="4">
        <v>3</v>
      </c>
      <c r="AR78" s="4">
        <v>3</v>
      </c>
      <c r="AS78" s="4">
        <v>5</v>
      </c>
      <c r="AT78" s="4">
        <v>-27</v>
      </c>
    </row>
    <row r="79" spans="1:46" ht="16.5" customHeight="1">
      <c r="A79" s="4">
        <v>21055</v>
      </c>
      <c r="B79" s="4">
        <v>1</v>
      </c>
      <c r="C79" s="4">
        <v>1999</v>
      </c>
      <c r="D79" s="8">
        <v>44176.405520775501</v>
      </c>
      <c r="E79" s="4" t="s">
        <v>30</v>
      </c>
      <c r="F79" s="4">
        <v>3</v>
      </c>
      <c r="G79" s="4">
        <v>3</v>
      </c>
      <c r="H79" s="4">
        <v>4</v>
      </c>
      <c r="I79" s="4">
        <v>2</v>
      </c>
      <c r="J79" s="4">
        <v>1</v>
      </c>
      <c r="K79" s="4">
        <v>4</v>
      </c>
      <c r="L79" s="4">
        <v>3</v>
      </c>
      <c r="M79" s="4">
        <v>1</v>
      </c>
      <c r="N79" s="4">
        <v>2</v>
      </c>
      <c r="O79" s="4">
        <v>2</v>
      </c>
      <c r="P79" s="4">
        <v>3</v>
      </c>
      <c r="Q79" s="4">
        <v>3</v>
      </c>
      <c r="R79" s="4">
        <v>3</v>
      </c>
      <c r="S79" s="4">
        <v>4</v>
      </c>
      <c r="T79" s="4">
        <v>2</v>
      </c>
      <c r="U79" s="4">
        <v>2</v>
      </c>
      <c r="V79" s="4">
        <v>2</v>
      </c>
      <c r="W79" s="4">
        <v>1</v>
      </c>
      <c r="X79" s="4">
        <v>1</v>
      </c>
      <c r="Y79" s="4">
        <v>3</v>
      </c>
      <c r="Z79" s="4">
        <v>12</v>
      </c>
      <c r="AA79" s="4">
        <v>6</v>
      </c>
      <c r="AB79" s="4">
        <v>6</v>
      </c>
      <c r="AC79" s="4">
        <v>9</v>
      </c>
      <c r="AD79" s="4">
        <v>5</v>
      </c>
      <c r="AE79" s="4">
        <v>6</v>
      </c>
      <c r="AF79" s="4">
        <v>5</v>
      </c>
      <c r="AG79" s="4">
        <v>7</v>
      </c>
      <c r="AH79" s="4">
        <v>38</v>
      </c>
      <c r="AI79" s="4">
        <v>11</v>
      </c>
      <c r="AJ79" s="4">
        <v>5</v>
      </c>
      <c r="AK79" s="4">
        <v>5</v>
      </c>
      <c r="AL79" s="4">
        <v>4</v>
      </c>
      <c r="AM79" s="4">
        <v>7</v>
      </c>
      <c r="AN79" s="4">
        <v>6</v>
      </c>
      <c r="AO79" s="4">
        <v>4</v>
      </c>
      <c r="AP79" s="4">
        <v>3</v>
      </c>
      <c r="AQ79" s="4">
        <v>6</v>
      </c>
      <c r="AR79" s="4">
        <v>6</v>
      </c>
      <c r="AS79" s="4">
        <v>6</v>
      </c>
      <c r="AT79" s="4">
        <v>9</v>
      </c>
    </row>
    <row r="80" spans="1:46" ht="16.5" customHeight="1">
      <c r="A80" s="4">
        <v>21068</v>
      </c>
      <c r="B80" s="4">
        <v>0</v>
      </c>
      <c r="C80" s="4">
        <v>1986</v>
      </c>
      <c r="D80" s="8">
        <v>44177.405520775501</v>
      </c>
      <c r="E80" s="4" t="s">
        <v>38</v>
      </c>
      <c r="F80" s="4">
        <v>1</v>
      </c>
      <c r="G80" s="4">
        <v>1</v>
      </c>
      <c r="H80" s="4">
        <v>1</v>
      </c>
      <c r="I80" s="4">
        <v>3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8</v>
      </c>
      <c r="AA80" s="4">
        <v>7</v>
      </c>
      <c r="AB80" s="4">
        <v>4</v>
      </c>
      <c r="AC80" s="4">
        <v>8</v>
      </c>
      <c r="AD80" s="4">
        <v>3</v>
      </c>
      <c r="AE80" s="4">
        <v>2</v>
      </c>
      <c r="AF80" s="4">
        <v>163</v>
      </c>
      <c r="AG80" s="4">
        <v>3</v>
      </c>
      <c r="AH80" s="4">
        <v>4</v>
      </c>
      <c r="AI80" s="4">
        <v>3</v>
      </c>
      <c r="AJ80" s="4">
        <v>2</v>
      </c>
      <c r="AK80" s="4">
        <v>3</v>
      </c>
      <c r="AL80" s="4">
        <v>3</v>
      </c>
      <c r="AM80" s="4">
        <v>2</v>
      </c>
      <c r="AN80" s="4">
        <v>3</v>
      </c>
      <c r="AO80" s="4">
        <v>1</v>
      </c>
      <c r="AP80" s="4">
        <v>4</v>
      </c>
      <c r="AQ80" s="4">
        <v>8</v>
      </c>
      <c r="AR80" s="4">
        <v>2</v>
      </c>
      <c r="AS80" s="4">
        <v>3</v>
      </c>
      <c r="AT80" s="4">
        <v>-4</v>
      </c>
    </row>
    <row r="81" spans="1:46" ht="16.5" customHeight="1">
      <c r="A81" s="4">
        <v>21169</v>
      </c>
      <c r="B81" s="4">
        <v>0</v>
      </c>
      <c r="C81" s="4">
        <v>1949</v>
      </c>
      <c r="D81" s="8">
        <v>44178.405520775501</v>
      </c>
      <c r="E81" s="4" t="s">
        <v>183</v>
      </c>
      <c r="F81" s="4">
        <v>3</v>
      </c>
      <c r="G81" s="4">
        <v>2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3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3</v>
      </c>
      <c r="T81" s="4">
        <v>3</v>
      </c>
      <c r="U81" s="4">
        <v>3</v>
      </c>
      <c r="V81" s="4">
        <v>3</v>
      </c>
      <c r="W81" s="4">
        <v>2</v>
      </c>
      <c r="X81" s="4">
        <v>2</v>
      </c>
      <c r="Y81" s="4">
        <v>1</v>
      </c>
      <c r="Z81" s="4">
        <v>10</v>
      </c>
      <c r="AA81" s="4">
        <v>4</v>
      </c>
      <c r="AB81" s="4">
        <v>5</v>
      </c>
      <c r="AC81" s="4">
        <v>5</v>
      </c>
      <c r="AD81" s="4">
        <v>10</v>
      </c>
      <c r="AE81" s="4">
        <v>2</v>
      </c>
      <c r="AF81" s="4">
        <v>3</v>
      </c>
      <c r="AG81" s="4">
        <v>5</v>
      </c>
      <c r="AH81" s="4">
        <v>5</v>
      </c>
      <c r="AI81" s="4">
        <v>4</v>
      </c>
      <c r="AJ81" s="4">
        <v>4</v>
      </c>
      <c r="AK81" s="4">
        <v>4</v>
      </c>
      <c r="AL81" s="4">
        <v>3</v>
      </c>
      <c r="AM81" s="4">
        <v>10</v>
      </c>
      <c r="AN81" s="4">
        <v>5</v>
      </c>
      <c r="AO81" s="4">
        <v>7</v>
      </c>
      <c r="AP81" s="4">
        <v>3</v>
      </c>
      <c r="AQ81" s="4">
        <v>4</v>
      </c>
      <c r="AR81" s="4">
        <v>3</v>
      </c>
      <c r="AS81" s="4">
        <v>3</v>
      </c>
      <c r="AT81" s="4">
        <v>-22</v>
      </c>
    </row>
    <row r="82" spans="1:46" ht="16.5" customHeight="1">
      <c r="A82" s="4">
        <v>20110</v>
      </c>
      <c r="B82" s="4">
        <v>0</v>
      </c>
      <c r="C82" s="4">
        <v>1998</v>
      </c>
      <c r="D82" s="8">
        <v>44179.405520775501</v>
      </c>
      <c r="E82" s="4" t="s">
        <v>63</v>
      </c>
      <c r="F82" s="4">
        <v>1</v>
      </c>
      <c r="G82" s="4">
        <v>1</v>
      </c>
      <c r="H82" s="4">
        <v>1</v>
      </c>
      <c r="I82" s="4">
        <v>2</v>
      </c>
      <c r="J82" s="4">
        <v>1</v>
      </c>
      <c r="K82" s="4">
        <v>3</v>
      </c>
      <c r="L82" s="4">
        <v>3</v>
      </c>
      <c r="M82" s="4">
        <v>1</v>
      </c>
      <c r="N82" s="4">
        <v>2</v>
      </c>
      <c r="O82" s="4">
        <v>2</v>
      </c>
      <c r="P82" s="4">
        <v>2</v>
      </c>
      <c r="Q82" s="4">
        <v>3</v>
      </c>
      <c r="R82" s="4">
        <v>2</v>
      </c>
      <c r="S82" s="4">
        <v>3</v>
      </c>
      <c r="T82" s="4">
        <v>2</v>
      </c>
      <c r="U82" s="4">
        <v>2</v>
      </c>
      <c r="V82" s="4">
        <v>3</v>
      </c>
      <c r="W82" s="4">
        <v>1</v>
      </c>
      <c r="X82" s="4">
        <v>2</v>
      </c>
      <c r="Y82" s="4">
        <v>2</v>
      </c>
      <c r="Z82" s="4">
        <v>3</v>
      </c>
      <c r="AA82" s="4">
        <v>3</v>
      </c>
      <c r="AB82" s="4">
        <v>10</v>
      </c>
      <c r="AC82" s="4">
        <v>3</v>
      </c>
      <c r="AD82" s="4">
        <v>4</v>
      </c>
      <c r="AE82" s="4">
        <v>4</v>
      </c>
      <c r="AF82" s="4">
        <v>4</v>
      </c>
      <c r="AG82" s="4">
        <v>3</v>
      </c>
      <c r="AH82" s="4">
        <v>4</v>
      </c>
      <c r="AI82" s="4">
        <v>10</v>
      </c>
      <c r="AJ82" s="4">
        <v>2</v>
      </c>
      <c r="AK82" s="4">
        <v>4</v>
      </c>
      <c r="AL82" s="4">
        <v>5</v>
      </c>
      <c r="AM82" s="4">
        <v>9</v>
      </c>
      <c r="AN82" s="4">
        <v>5</v>
      </c>
      <c r="AO82" s="4">
        <v>3</v>
      </c>
      <c r="AP82" s="4">
        <v>2</v>
      </c>
      <c r="AQ82" s="4">
        <v>2</v>
      </c>
      <c r="AR82" s="4">
        <v>2</v>
      </c>
      <c r="AS82" s="4">
        <v>4</v>
      </c>
      <c r="AT82" s="4">
        <v>-31</v>
      </c>
    </row>
    <row r="83" spans="1:46" ht="16.5" customHeight="1">
      <c r="A83" s="4">
        <v>21260</v>
      </c>
      <c r="B83" s="4">
        <v>0</v>
      </c>
      <c r="C83" s="4">
        <v>1996</v>
      </c>
      <c r="D83" s="8">
        <v>44180.405520775501</v>
      </c>
      <c r="E83" s="4" t="s">
        <v>36</v>
      </c>
      <c r="F83" s="4">
        <v>1</v>
      </c>
      <c r="G83" s="4">
        <v>2</v>
      </c>
      <c r="H83" s="4">
        <v>2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2</v>
      </c>
      <c r="T83" s="4">
        <v>4</v>
      </c>
      <c r="U83" s="4">
        <v>3</v>
      </c>
      <c r="V83" s="4">
        <v>3</v>
      </c>
      <c r="W83" s="4">
        <v>1</v>
      </c>
      <c r="X83" s="4">
        <v>1</v>
      </c>
      <c r="Y83" s="4">
        <v>3</v>
      </c>
      <c r="Z83" s="4">
        <v>5</v>
      </c>
      <c r="AA83" s="4">
        <v>5</v>
      </c>
      <c r="AB83" s="4">
        <v>9</v>
      </c>
      <c r="AC83" s="4">
        <v>6</v>
      </c>
      <c r="AD83" s="4">
        <v>5</v>
      </c>
      <c r="AE83" s="4">
        <v>3</v>
      </c>
      <c r="AF83" s="4">
        <v>2</v>
      </c>
      <c r="AG83" s="4">
        <v>2</v>
      </c>
      <c r="AH83" s="4">
        <v>4</v>
      </c>
      <c r="AI83" s="4">
        <v>6</v>
      </c>
      <c r="AJ83" s="4">
        <v>2</v>
      </c>
      <c r="AK83" s="4">
        <v>3</v>
      </c>
      <c r="AL83" s="4">
        <v>3</v>
      </c>
      <c r="AM83" s="4">
        <v>4</v>
      </c>
      <c r="AN83" s="4">
        <v>3</v>
      </c>
      <c r="AO83" s="4">
        <v>3</v>
      </c>
      <c r="AP83" s="4">
        <v>6</v>
      </c>
      <c r="AQ83" s="4">
        <v>2</v>
      </c>
      <c r="AR83" s="4">
        <v>3</v>
      </c>
      <c r="AS83" s="4">
        <v>5</v>
      </c>
      <c r="AT83" s="4">
        <v>-24</v>
      </c>
    </row>
    <row r="84" spans="1:46" ht="16.5" customHeight="1">
      <c r="A84" s="4">
        <v>21261</v>
      </c>
      <c r="B84" s="4">
        <v>0</v>
      </c>
      <c r="C84" s="4">
        <v>2001</v>
      </c>
      <c r="D84" s="8">
        <v>44181.405520775501</v>
      </c>
      <c r="E84" s="4" t="s">
        <v>30</v>
      </c>
      <c r="F84" s="4">
        <v>1</v>
      </c>
      <c r="G84" s="4">
        <v>2</v>
      </c>
      <c r="H84" s="4">
        <v>1</v>
      </c>
      <c r="I84" s="4">
        <v>1</v>
      </c>
      <c r="J84" s="4">
        <v>1</v>
      </c>
      <c r="K84" s="4">
        <v>1</v>
      </c>
      <c r="L84" s="4">
        <v>2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2</v>
      </c>
      <c r="S84" s="4">
        <v>2</v>
      </c>
      <c r="T84" s="4">
        <v>2</v>
      </c>
      <c r="U84" s="4">
        <v>2</v>
      </c>
      <c r="V84" s="4">
        <v>2</v>
      </c>
      <c r="W84" s="4">
        <v>1</v>
      </c>
      <c r="X84" s="4">
        <v>3</v>
      </c>
      <c r="Y84" s="4">
        <v>2</v>
      </c>
      <c r="Z84" s="4">
        <v>6</v>
      </c>
      <c r="AA84" s="4">
        <v>13</v>
      </c>
      <c r="AB84" s="4">
        <v>4</v>
      </c>
      <c r="AC84" s="4">
        <v>5</v>
      </c>
      <c r="AD84" s="4">
        <v>7</v>
      </c>
      <c r="AE84" s="4">
        <v>5</v>
      </c>
      <c r="AF84" s="4">
        <v>4</v>
      </c>
      <c r="AG84" s="4">
        <v>7</v>
      </c>
      <c r="AH84" s="4">
        <v>8</v>
      </c>
      <c r="AI84" s="4">
        <v>7</v>
      </c>
      <c r="AJ84" s="4">
        <v>3</v>
      </c>
      <c r="AK84" s="4">
        <v>3</v>
      </c>
      <c r="AL84" s="4">
        <v>5</v>
      </c>
      <c r="AM84" s="4">
        <v>5</v>
      </c>
      <c r="AN84" s="4">
        <v>6</v>
      </c>
      <c r="AO84" s="4">
        <v>5</v>
      </c>
      <c r="AP84" s="4">
        <v>3</v>
      </c>
      <c r="AQ84" s="4">
        <v>4</v>
      </c>
      <c r="AR84" s="4">
        <v>5</v>
      </c>
      <c r="AS84" s="4">
        <v>6</v>
      </c>
      <c r="AT84" s="4">
        <v>-29</v>
      </c>
    </row>
    <row r="85" spans="1:46" ht="16.5" customHeight="1">
      <c r="A85" s="4">
        <v>21263</v>
      </c>
      <c r="B85" s="4">
        <v>0</v>
      </c>
      <c r="C85" s="4">
        <v>1999</v>
      </c>
      <c r="D85" s="8">
        <v>44182.405520775501</v>
      </c>
      <c r="E85" s="4" t="s">
        <v>89</v>
      </c>
      <c r="F85" s="4">
        <v>1</v>
      </c>
      <c r="G85" s="4">
        <v>1</v>
      </c>
      <c r="H85" s="4">
        <v>2</v>
      </c>
      <c r="I85" s="4">
        <v>1</v>
      </c>
      <c r="J85" s="4">
        <v>1</v>
      </c>
      <c r="K85" s="4">
        <v>2</v>
      </c>
      <c r="L85" s="4">
        <v>1</v>
      </c>
      <c r="M85" s="4">
        <v>2</v>
      </c>
      <c r="N85" s="4">
        <v>1</v>
      </c>
      <c r="O85" s="4">
        <v>1</v>
      </c>
      <c r="P85" s="4">
        <v>2</v>
      </c>
      <c r="Q85" s="4">
        <v>1</v>
      </c>
      <c r="R85" s="4">
        <v>2</v>
      </c>
      <c r="S85" s="4">
        <v>3</v>
      </c>
      <c r="T85" s="4">
        <v>3</v>
      </c>
      <c r="U85" s="4">
        <v>1</v>
      </c>
      <c r="V85" s="4">
        <v>2</v>
      </c>
      <c r="W85" s="4">
        <v>1</v>
      </c>
      <c r="X85" s="4">
        <v>2</v>
      </c>
      <c r="Y85" s="4">
        <v>2</v>
      </c>
      <c r="Z85" s="4">
        <v>14</v>
      </c>
      <c r="AA85" s="4">
        <v>4</v>
      </c>
      <c r="AB85" s="4">
        <v>12</v>
      </c>
      <c r="AC85" s="4">
        <v>3</v>
      </c>
      <c r="AD85" s="4">
        <v>4</v>
      </c>
      <c r="AE85" s="4">
        <v>4</v>
      </c>
      <c r="AF85" s="4">
        <v>3</v>
      </c>
      <c r="AG85" s="4">
        <v>5</v>
      </c>
      <c r="AH85" s="4">
        <v>4</v>
      </c>
      <c r="AI85" s="4">
        <v>3</v>
      </c>
      <c r="AJ85" s="4">
        <v>5</v>
      </c>
      <c r="AK85" s="4">
        <v>4</v>
      </c>
      <c r="AL85" s="4">
        <v>2</v>
      </c>
      <c r="AM85" s="4">
        <v>4</v>
      </c>
      <c r="AN85" s="4">
        <v>5</v>
      </c>
      <c r="AO85" s="4">
        <v>4</v>
      </c>
      <c r="AP85" s="4">
        <v>2</v>
      </c>
      <c r="AQ85" s="4">
        <v>2</v>
      </c>
      <c r="AR85" s="4">
        <v>3</v>
      </c>
      <c r="AS85" s="4">
        <v>5</v>
      </c>
      <c r="AT85" s="4">
        <v>-31</v>
      </c>
    </row>
    <row r="86" spans="1:46" ht="16.5" customHeight="1">
      <c r="A86" s="4">
        <v>21293</v>
      </c>
      <c r="B86" s="4">
        <v>0</v>
      </c>
      <c r="C86" s="4">
        <v>1999</v>
      </c>
      <c r="D86" s="8">
        <v>44183.405520775501</v>
      </c>
      <c r="E86" s="4" t="s">
        <v>30</v>
      </c>
      <c r="F86" s="4">
        <v>3</v>
      </c>
      <c r="G86" s="4">
        <v>4</v>
      </c>
      <c r="H86" s="4">
        <v>1</v>
      </c>
      <c r="I86" s="4">
        <v>2</v>
      </c>
      <c r="J86" s="4">
        <v>1</v>
      </c>
      <c r="K86" s="4">
        <v>2</v>
      </c>
      <c r="L86" s="4">
        <v>1</v>
      </c>
      <c r="M86" s="4">
        <v>2</v>
      </c>
      <c r="N86" s="4">
        <v>2</v>
      </c>
      <c r="O86" s="4">
        <v>3</v>
      </c>
      <c r="P86" s="4">
        <v>2</v>
      </c>
      <c r="Q86" s="4">
        <v>1</v>
      </c>
      <c r="R86" s="4">
        <v>3</v>
      </c>
      <c r="S86" s="4">
        <v>4</v>
      </c>
      <c r="T86" s="4">
        <v>3</v>
      </c>
      <c r="U86" s="4">
        <v>3</v>
      </c>
      <c r="V86" s="4">
        <v>3</v>
      </c>
      <c r="W86" s="4">
        <v>2</v>
      </c>
      <c r="X86" s="4">
        <v>2</v>
      </c>
      <c r="Y86" s="4">
        <v>4</v>
      </c>
      <c r="Z86" s="4">
        <v>4</v>
      </c>
      <c r="AA86" s="4">
        <v>5</v>
      </c>
      <c r="AB86" s="4">
        <v>4</v>
      </c>
      <c r="AC86" s="4">
        <v>4</v>
      </c>
      <c r="AD86" s="4">
        <v>4</v>
      </c>
      <c r="AE86" s="4">
        <v>4</v>
      </c>
      <c r="AF86" s="4">
        <v>2</v>
      </c>
      <c r="AG86" s="4">
        <v>4</v>
      </c>
      <c r="AH86" s="4">
        <v>5</v>
      </c>
      <c r="AI86" s="4">
        <v>5</v>
      </c>
      <c r="AJ86" s="4">
        <v>3</v>
      </c>
      <c r="AK86" s="4">
        <v>5</v>
      </c>
      <c r="AL86" s="4">
        <v>2</v>
      </c>
      <c r="AM86" s="4">
        <v>7</v>
      </c>
      <c r="AN86" s="4">
        <v>3</v>
      </c>
      <c r="AO86" s="4">
        <v>2</v>
      </c>
      <c r="AP86" s="4">
        <v>3</v>
      </c>
      <c r="AQ86" s="4">
        <v>3</v>
      </c>
      <c r="AR86" s="4">
        <v>3</v>
      </c>
      <c r="AS86" s="4">
        <v>5</v>
      </c>
      <c r="AT86" s="4">
        <v>-4</v>
      </c>
    </row>
    <row r="87" spans="1:46" ht="16.5" customHeight="1">
      <c r="A87" s="4">
        <v>21301</v>
      </c>
      <c r="B87" s="4">
        <v>0</v>
      </c>
      <c r="C87" s="4">
        <v>1996</v>
      </c>
      <c r="D87" s="8">
        <v>44184.405520775501</v>
      </c>
      <c r="E87" s="4" t="s">
        <v>37</v>
      </c>
      <c r="F87" s="4">
        <v>2</v>
      </c>
      <c r="G87" s="4">
        <v>1</v>
      </c>
      <c r="H87" s="4">
        <v>1</v>
      </c>
      <c r="I87" s="4">
        <v>1</v>
      </c>
      <c r="J87" s="4">
        <v>1</v>
      </c>
      <c r="K87" s="4">
        <v>2</v>
      </c>
      <c r="L87" s="4">
        <v>3</v>
      </c>
      <c r="M87" s="4">
        <v>2</v>
      </c>
      <c r="N87" s="4">
        <v>2</v>
      </c>
      <c r="O87" s="4">
        <v>2</v>
      </c>
      <c r="P87" s="4">
        <v>1</v>
      </c>
      <c r="Q87" s="4">
        <v>2</v>
      </c>
      <c r="R87" s="4">
        <v>3</v>
      </c>
      <c r="S87" s="4">
        <v>3</v>
      </c>
      <c r="T87" s="4">
        <v>4</v>
      </c>
      <c r="U87" s="4">
        <v>3</v>
      </c>
      <c r="V87" s="4">
        <v>3</v>
      </c>
      <c r="W87" s="4">
        <v>1</v>
      </c>
      <c r="X87" s="4">
        <v>2</v>
      </c>
      <c r="Y87" s="4">
        <v>4</v>
      </c>
      <c r="Z87" s="4">
        <v>10</v>
      </c>
      <c r="AA87" s="4">
        <v>6</v>
      </c>
      <c r="AB87" s="4">
        <v>4</v>
      </c>
      <c r="AC87" s="4">
        <v>2</v>
      </c>
      <c r="AD87" s="4">
        <v>3</v>
      </c>
      <c r="AE87" s="4">
        <v>8</v>
      </c>
      <c r="AF87" s="4">
        <v>5</v>
      </c>
      <c r="AG87" s="4">
        <v>3</v>
      </c>
      <c r="AH87" s="4">
        <v>5</v>
      </c>
      <c r="AI87" s="4">
        <v>4</v>
      </c>
      <c r="AJ87" s="4">
        <v>4</v>
      </c>
      <c r="AK87" s="4">
        <v>5</v>
      </c>
      <c r="AL87" s="4">
        <v>4</v>
      </c>
      <c r="AM87" s="4">
        <v>3</v>
      </c>
      <c r="AN87" s="4">
        <v>3</v>
      </c>
      <c r="AO87" s="4">
        <v>3</v>
      </c>
      <c r="AP87" s="4">
        <v>5</v>
      </c>
      <c r="AQ87" s="4">
        <v>3</v>
      </c>
      <c r="AR87" s="4">
        <v>3</v>
      </c>
      <c r="AS87" s="4">
        <v>4</v>
      </c>
      <c r="AT87" s="4">
        <v>-27</v>
      </c>
    </row>
    <row r="88" spans="1:46" ht="16.5" customHeight="1">
      <c r="A88" s="4">
        <v>21305</v>
      </c>
      <c r="B88" s="4">
        <v>1</v>
      </c>
      <c r="C88" s="4">
        <v>1998</v>
      </c>
      <c r="D88" s="8">
        <v>44185.405520775501</v>
      </c>
      <c r="E88" s="4" t="s">
        <v>30</v>
      </c>
      <c r="F88" s="4">
        <v>1</v>
      </c>
      <c r="G88" s="4">
        <v>1</v>
      </c>
      <c r="H88" s="4">
        <v>1</v>
      </c>
      <c r="I88" s="4">
        <v>3</v>
      </c>
      <c r="J88" s="4">
        <v>1</v>
      </c>
      <c r="K88" s="4">
        <v>4</v>
      </c>
      <c r="L88" s="4">
        <v>3</v>
      </c>
      <c r="M88" s="4">
        <v>3</v>
      </c>
      <c r="N88" s="4">
        <v>1</v>
      </c>
      <c r="O88" s="4">
        <v>1</v>
      </c>
      <c r="P88" s="4">
        <v>1</v>
      </c>
      <c r="Q88" s="4">
        <v>2</v>
      </c>
      <c r="R88" s="4">
        <v>3</v>
      </c>
      <c r="S88" s="4">
        <v>4</v>
      </c>
      <c r="T88" s="4">
        <v>3</v>
      </c>
      <c r="U88" s="4">
        <v>2</v>
      </c>
      <c r="V88" s="4">
        <v>2</v>
      </c>
      <c r="W88" s="4">
        <v>1</v>
      </c>
      <c r="X88" s="4">
        <v>1</v>
      </c>
      <c r="Y88" s="4">
        <v>4</v>
      </c>
      <c r="Z88" s="4">
        <v>4</v>
      </c>
      <c r="AA88" s="4">
        <v>8</v>
      </c>
      <c r="AB88" s="4">
        <v>7</v>
      </c>
      <c r="AC88" s="4">
        <v>10</v>
      </c>
      <c r="AD88" s="4">
        <v>6</v>
      </c>
      <c r="AE88" s="4">
        <v>6</v>
      </c>
      <c r="AF88" s="4">
        <v>15</v>
      </c>
      <c r="AG88" s="4">
        <v>8</v>
      </c>
      <c r="AH88" s="4">
        <v>9</v>
      </c>
      <c r="AI88" s="4">
        <v>16</v>
      </c>
      <c r="AJ88" s="4">
        <v>4</v>
      </c>
      <c r="AK88" s="4">
        <v>6</v>
      </c>
      <c r="AL88" s="4">
        <v>4</v>
      </c>
      <c r="AM88" s="4">
        <v>7</v>
      </c>
      <c r="AN88" s="4">
        <v>3</v>
      </c>
      <c r="AO88" s="4">
        <v>5</v>
      </c>
      <c r="AP88" s="4">
        <v>6</v>
      </c>
      <c r="AQ88" s="4">
        <v>3</v>
      </c>
      <c r="AR88" s="4">
        <v>4</v>
      </c>
      <c r="AS88" s="4">
        <v>5</v>
      </c>
      <c r="AT88" s="4">
        <v>-17</v>
      </c>
    </row>
    <row r="89" spans="1:46" ht="16.5" customHeight="1">
      <c r="A89" s="4">
        <v>21314</v>
      </c>
      <c r="B89" s="4">
        <v>1</v>
      </c>
      <c r="C89" s="4">
        <v>1999</v>
      </c>
      <c r="D89" s="8">
        <v>44186.405520775501</v>
      </c>
      <c r="E89" s="4" t="s">
        <v>30</v>
      </c>
      <c r="F89" s="4">
        <v>3</v>
      </c>
      <c r="G89" s="4">
        <v>2</v>
      </c>
      <c r="H89" s="4">
        <v>2</v>
      </c>
      <c r="I89" s="4">
        <v>2</v>
      </c>
      <c r="J89" s="4">
        <v>1</v>
      </c>
      <c r="K89" s="4">
        <v>3</v>
      </c>
      <c r="L89" s="4">
        <v>3</v>
      </c>
      <c r="M89" s="4">
        <v>2</v>
      </c>
      <c r="N89" s="4">
        <v>2</v>
      </c>
      <c r="O89" s="4">
        <v>2</v>
      </c>
      <c r="P89" s="4">
        <v>1</v>
      </c>
      <c r="Q89" s="4">
        <v>2</v>
      </c>
      <c r="R89" s="4">
        <v>2</v>
      </c>
      <c r="S89" s="4">
        <v>3</v>
      </c>
      <c r="T89" s="4">
        <v>2</v>
      </c>
      <c r="U89" s="4">
        <v>2</v>
      </c>
      <c r="V89" s="4">
        <v>2</v>
      </c>
      <c r="W89" s="4">
        <v>2</v>
      </c>
      <c r="X89" s="4">
        <v>2</v>
      </c>
      <c r="Y89" s="4">
        <v>3</v>
      </c>
      <c r="Z89" s="4">
        <v>16</v>
      </c>
      <c r="AA89" s="4">
        <v>8</v>
      </c>
      <c r="AB89" s="4">
        <v>5</v>
      </c>
      <c r="AC89" s="4">
        <v>3</v>
      </c>
      <c r="AD89" s="4">
        <v>5</v>
      </c>
      <c r="AE89" s="4">
        <v>3</v>
      </c>
      <c r="AF89" s="4">
        <v>3</v>
      </c>
      <c r="AG89" s="4">
        <v>3</v>
      </c>
      <c r="AH89" s="4">
        <v>6</v>
      </c>
      <c r="AI89" s="4">
        <v>6</v>
      </c>
      <c r="AJ89" s="4">
        <v>13</v>
      </c>
      <c r="AK89" s="4">
        <v>5</v>
      </c>
      <c r="AL89" s="4">
        <v>2</v>
      </c>
      <c r="AM89" s="4">
        <v>5</v>
      </c>
      <c r="AN89" s="4">
        <v>2</v>
      </c>
      <c r="AO89" s="4">
        <v>3</v>
      </c>
      <c r="AP89" s="4">
        <v>2</v>
      </c>
      <c r="AQ89" s="4">
        <v>2</v>
      </c>
      <c r="AR89" s="4">
        <v>2</v>
      </c>
      <c r="AS89" s="4">
        <v>4</v>
      </c>
      <c r="AT89" s="4">
        <v>-35</v>
      </c>
    </row>
    <row r="90" spans="1:46" ht="16.5" customHeight="1">
      <c r="A90" s="4">
        <v>21313</v>
      </c>
      <c r="B90" s="4">
        <v>0</v>
      </c>
      <c r="C90" s="4">
        <v>1982</v>
      </c>
      <c r="D90" s="8">
        <v>44187.405520775501</v>
      </c>
      <c r="E90" s="4" t="s">
        <v>30</v>
      </c>
      <c r="F90" s="4">
        <v>2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2</v>
      </c>
      <c r="N90" s="4">
        <v>1</v>
      </c>
      <c r="O90" s="4">
        <v>1</v>
      </c>
      <c r="P90" s="4">
        <v>1</v>
      </c>
      <c r="Q90" s="4">
        <v>1</v>
      </c>
      <c r="R90" s="4">
        <v>3</v>
      </c>
      <c r="S90" s="4">
        <v>2</v>
      </c>
      <c r="T90" s="4">
        <v>4</v>
      </c>
      <c r="U90" s="4">
        <v>3</v>
      </c>
      <c r="V90" s="4">
        <v>4</v>
      </c>
      <c r="W90" s="4">
        <v>1</v>
      </c>
      <c r="X90" s="4">
        <v>1</v>
      </c>
      <c r="Y90" s="4">
        <v>1</v>
      </c>
      <c r="Z90" s="4">
        <v>11</v>
      </c>
      <c r="AA90" s="4">
        <v>6</v>
      </c>
      <c r="AB90" s="4">
        <v>7</v>
      </c>
      <c r="AC90" s="4">
        <v>5</v>
      </c>
      <c r="AD90" s="4">
        <v>7</v>
      </c>
      <c r="AE90" s="4">
        <v>3</v>
      </c>
      <c r="AF90" s="4">
        <v>4</v>
      </c>
      <c r="AG90" s="4">
        <v>9</v>
      </c>
      <c r="AH90" s="4">
        <v>4</v>
      </c>
      <c r="AI90" s="4">
        <v>5</v>
      </c>
      <c r="AJ90" s="4">
        <v>4</v>
      </c>
      <c r="AK90" s="4">
        <v>3</v>
      </c>
      <c r="AL90" s="4">
        <v>4</v>
      </c>
      <c r="AM90" s="4">
        <v>10</v>
      </c>
      <c r="AN90" s="4">
        <v>3</v>
      </c>
      <c r="AO90" s="4">
        <v>4</v>
      </c>
      <c r="AP90" s="4">
        <v>4</v>
      </c>
      <c r="AQ90" s="4">
        <v>4</v>
      </c>
      <c r="AR90" s="4">
        <v>3</v>
      </c>
      <c r="AS90" s="4">
        <v>5</v>
      </c>
      <c r="AT90" s="4">
        <v>-23</v>
      </c>
    </row>
    <row r="91" spans="1:46" ht="16.5" customHeight="1">
      <c r="A91" s="4">
        <v>21315</v>
      </c>
      <c r="B91" s="4">
        <v>0</v>
      </c>
      <c r="C91" s="4">
        <v>1999</v>
      </c>
      <c r="D91" s="8">
        <v>44188.405520775501</v>
      </c>
      <c r="E91" s="4" t="s">
        <v>30</v>
      </c>
      <c r="F91" s="4">
        <v>3</v>
      </c>
      <c r="G91" s="4">
        <v>3</v>
      </c>
      <c r="H91" s="4">
        <v>3</v>
      </c>
      <c r="I91" s="4">
        <v>1</v>
      </c>
      <c r="J91" s="4">
        <v>1</v>
      </c>
      <c r="K91" s="4">
        <v>3</v>
      </c>
      <c r="L91" s="4">
        <v>4</v>
      </c>
      <c r="M91" s="4">
        <v>3</v>
      </c>
      <c r="N91" s="4">
        <v>3</v>
      </c>
      <c r="O91" s="4">
        <v>3</v>
      </c>
      <c r="P91" s="4">
        <v>2</v>
      </c>
      <c r="Q91" s="4">
        <v>2</v>
      </c>
      <c r="R91" s="4">
        <v>3</v>
      </c>
      <c r="S91" s="4">
        <v>3</v>
      </c>
      <c r="T91" s="4">
        <v>3</v>
      </c>
      <c r="U91" s="4">
        <v>4</v>
      </c>
      <c r="V91" s="4">
        <v>4</v>
      </c>
      <c r="W91" s="4">
        <v>1</v>
      </c>
      <c r="X91" s="4">
        <v>1</v>
      </c>
      <c r="Y91" s="4">
        <v>3</v>
      </c>
      <c r="Z91" s="4">
        <v>4</v>
      </c>
      <c r="AA91" s="4">
        <v>14</v>
      </c>
      <c r="AB91" s="4">
        <v>5</v>
      </c>
      <c r="AC91" s="4">
        <v>7</v>
      </c>
      <c r="AD91" s="4">
        <v>4</v>
      </c>
      <c r="AE91" s="4">
        <v>6</v>
      </c>
      <c r="AF91" s="4">
        <v>4</v>
      </c>
      <c r="AG91" s="4">
        <v>5</v>
      </c>
      <c r="AH91" s="4">
        <v>5</v>
      </c>
      <c r="AI91" s="4">
        <v>5</v>
      </c>
      <c r="AJ91" s="4">
        <v>4</v>
      </c>
      <c r="AK91" s="4">
        <v>4</v>
      </c>
      <c r="AL91" s="4">
        <v>4</v>
      </c>
      <c r="AM91" s="4">
        <v>2</v>
      </c>
      <c r="AN91" s="4">
        <v>5</v>
      </c>
      <c r="AO91" s="4">
        <v>4</v>
      </c>
      <c r="AP91" s="4">
        <v>2</v>
      </c>
      <c r="AQ91" s="4">
        <v>3</v>
      </c>
      <c r="AR91" s="4">
        <v>2</v>
      </c>
      <c r="AS91" s="4">
        <v>5</v>
      </c>
      <c r="AT91" s="4">
        <v>2</v>
      </c>
    </row>
    <row r="92" spans="1:46" ht="16.5" customHeight="1">
      <c r="A92" s="4">
        <v>21317</v>
      </c>
      <c r="B92" s="4">
        <v>0</v>
      </c>
      <c r="C92" s="4">
        <v>2000</v>
      </c>
      <c r="D92" s="8">
        <v>44189.405520775501</v>
      </c>
      <c r="E92" s="4" t="s">
        <v>102</v>
      </c>
      <c r="F92" s="4">
        <v>3</v>
      </c>
      <c r="G92" s="4">
        <v>2</v>
      </c>
      <c r="H92" s="4">
        <v>3</v>
      </c>
      <c r="I92" s="4">
        <v>3</v>
      </c>
      <c r="J92" s="4">
        <v>1</v>
      </c>
      <c r="K92" s="4">
        <v>3</v>
      </c>
      <c r="L92" s="4">
        <v>3</v>
      </c>
      <c r="M92" s="4">
        <v>1</v>
      </c>
      <c r="N92" s="4">
        <v>3</v>
      </c>
      <c r="O92" s="4">
        <v>2</v>
      </c>
      <c r="P92" s="4">
        <v>2</v>
      </c>
      <c r="Q92" s="4">
        <v>2</v>
      </c>
      <c r="R92" s="4">
        <v>2</v>
      </c>
      <c r="S92" s="4">
        <v>3</v>
      </c>
      <c r="T92" s="4">
        <v>1</v>
      </c>
      <c r="U92" s="4">
        <v>1</v>
      </c>
      <c r="V92" s="4">
        <v>2</v>
      </c>
      <c r="W92" s="4">
        <v>1</v>
      </c>
      <c r="X92" s="4">
        <v>1</v>
      </c>
      <c r="Y92" s="4">
        <v>4</v>
      </c>
      <c r="Z92" s="4">
        <v>3</v>
      </c>
      <c r="AA92" s="4">
        <v>3</v>
      </c>
      <c r="AB92" s="4">
        <v>4</v>
      </c>
      <c r="AC92" s="4">
        <v>4</v>
      </c>
      <c r="AD92" s="4">
        <v>3</v>
      </c>
      <c r="AE92" s="4">
        <v>2</v>
      </c>
      <c r="AF92" s="4">
        <v>3</v>
      </c>
      <c r="AG92" s="4">
        <v>3</v>
      </c>
      <c r="AH92" s="4">
        <v>4</v>
      </c>
      <c r="AI92" s="4">
        <v>4</v>
      </c>
      <c r="AJ92" s="4">
        <v>2</v>
      </c>
      <c r="AK92" s="4">
        <v>5</v>
      </c>
      <c r="AL92" s="4">
        <v>2</v>
      </c>
      <c r="AM92" s="4">
        <v>3</v>
      </c>
      <c r="AN92" s="4">
        <v>2</v>
      </c>
      <c r="AO92" s="4">
        <v>2</v>
      </c>
      <c r="AP92" s="4">
        <v>2</v>
      </c>
      <c r="AQ92" s="4">
        <v>2</v>
      </c>
      <c r="AR92" s="4">
        <v>3</v>
      </c>
      <c r="AS92" s="4">
        <v>3</v>
      </c>
      <c r="AT92" s="4">
        <v>-5</v>
      </c>
    </row>
    <row r="93" spans="1:46" ht="16.5" customHeight="1">
      <c r="A93" s="4">
        <v>21338</v>
      </c>
      <c r="B93" s="4">
        <v>1</v>
      </c>
      <c r="C93" s="4">
        <v>1999</v>
      </c>
      <c r="D93" s="8">
        <v>44190.405520775501</v>
      </c>
      <c r="E93" s="4" t="s">
        <v>30</v>
      </c>
      <c r="F93" s="4">
        <v>3</v>
      </c>
      <c r="G93" s="4">
        <v>2</v>
      </c>
      <c r="H93" s="4">
        <v>3</v>
      </c>
      <c r="I93" s="4">
        <v>1</v>
      </c>
      <c r="J93" s="4">
        <v>1</v>
      </c>
      <c r="K93" s="4">
        <v>4</v>
      </c>
      <c r="L93" s="4">
        <v>4</v>
      </c>
      <c r="M93" s="4">
        <v>1</v>
      </c>
      <c r="N93" s="4">
        <v>2</v>
      </c>
      <c r="O93" s="4">
        <v>1</v>
      </c>
      <c r="P93" s="4">
        <v>1</v>
      </c>
      <c r="Q93" s="4">
        <v>2</v>
      </c>
      <c r="R93" s="4">
        <v>3</v>
      </c>
      <c r="S93" s="4">
        <v>4</v>
      </c>
      <c r="T93" s="4">
        <v>3</v>
      </c>
      <c r="U93" s="4">
        <v>2</v>
      </c>
      <c r="V93" s="4">
        <v>3</v>
      </c>
      <c r="W93" s="4">
        <v>1</v>
      </c>
      <c r="X93" s="4">
        <v>1</v>
      </c>
      <c r="Y93" s="4">
        <v>4</v>
      </c>
      <c r="Z93" s="4">
        <v>10</v>
      </c>
      <c r="AA93" s="4">
        <v>12</v>
      </c>
      <c r="AB93" s="4">
        <v>5</v>
      </c>
      <c r="AC93" s="4">
        <v>5</v>
      </c>
      <c r="AD93" s="4">
        <v>10</v>
      </c>
      <c r="AE93" s="4">
        <v>3</v>
      </c>
      <c r="AF93" s="4">
        <v>4</v>
      </c>
      <c r="AG93" s="4">
        <v>4</v>
      </c>
      <c r="AH93" s="4">
        <v>5</v>
      </c>
      <c r="AI93" s="4">
        <v>8</v>
      </c>
      <c r="AJ93" s="4">
        <v>3</v>
      </c>
      <c r="AK93" s="4">
        <v>4</v>
      </c>
      <c r="AL93" s="4">
        <v>5</v>
      </c>
      <c r="AM93" s="4">
        <v>4</v>
      </c>
      <c r="AN93" s="4">
        <v>8</v>
      </c>
      <c r="AO93" s="4">
        <v>3</v>
      </c>
      <c r="AP93" s="4">
        <v>3</v>
      </c>
      <c r="AQ93" s="4">
        <v>3</v>
      </c>
      <c r="AR93" s="4">
        <v>3</v>
      </c>
      <c r="AS93" s="4">
        <v>4</v>
      </c>
      <c r="AT93" s="4">
        <v>-15</v>
      </c>
    </row>
    <row r="94" spans="1:46" ht="16.5" customHeight="1">
      <c r="A94" s="4">
        <v>21341</v>
      </c>
      <c r="B94" s="4">
        <v>0</v>
      </c>
      <c r="C94" s="4">
        <v>1998</v>
      </c>
      <c r="D94" s="8">
        <v>44191.405520775501</v>
      </c>
      <c r="E94" s="4" t="s">
        <v>30</v>
      </c>
      <c r="F94" s="4">
        <v>3</v>
      </c>
      <c r="G94" s="4">
        <v>2</v>
      </c>
      <c r="H94" s="4">
        <v>3</v>
      </c>
      <c r="I94" s="4">
        <v>1</v>
      </c>
      <c r="J94" s="4">
        <v>1</v>
      </c>
      <c r="K94" s="4">
        <v>4</v>
      </c>
      <c r="L94" s="4">
        <v>3</v>
      </c>
      <c r="M94" s="4">
        <v>3</v>
      </c>
      <c r="N94" s="4">
        <v>3</v>
      </c>
      <c r="O94" s="4">
        <v>2</v>
      </c>
      <c r="P94" s="4">
        <v>1</v>
      </c>
      <c r="Q94" s="4">
        <v>3</v>
      </c>
      <c r="R94" s="4">
        <v>3</v>
      </c>
      <c r="S94" s="4">
        <v>4</v>
      </c>
      <c r="T94" s="4">
        <v>2</v>
      </c>
      <c r="U94" s="4">
        <v>3</v>
      </c>
      <c r="V94" s="4">
        <v>2</v>
      </c>
      <c r="W94" s="4">
        <v>1</v>
      </c>
      <c r="X94" s="4">
        <v>2</v>
      </c>
      <c r="Y94" s="4">
        <v>4</v>
      </c>
      <c r="Z94" s="4">
        <v>6</v>
      </c>
      <c r="AA94" s="4">
        <v>7</v>
      </c>
      <c r="AB94" s="4">
        <v>5</v>
      </c>
      <c r="AC94" s="4">
        <v>4</v>
      </c>
      <c r="AD94" s="4">
        <v>4</v>
      </c>
      <c r="AE94" s="4">
        <v>3</v>
      </c>
      <c r="AF94" s="4">
        <v>12</v>
      </c>
      <c r="AG94" s="4">
        <v>5</v>
      </c>
      <c r="AH94" s="4">
        <v>5</v>
      </c>
      <c r="AI94" s="4">
        <v>6</v>
      </c>
      <c r="AJ94" s="4">
        <v>4</v>
      </c>
      <c r="AK94" s="4">
        <v>7</v>
      </c>
      <c r="AL94" s="4">
        <v>4</v>
      </c>
      <c r="AM94" s="4">
        <v>4</v>
      </c>
      <c r="AN94" s="4">
        <v>4</v>
      </c>
      <c r="AO94" s="4">
        <v>5</v>
      </c>
      <c r="AP94" s="4">
        <v>7</v>
      </c>
      <c r="AQ94" s="4">
        <v>5</v>
      </c>
      <c r="AR94" s="4">
        <v>6</v>
      </c>
      <c r="AS94" s="4">
        <v>5</v>
      </c>
      <c r="AT94" s="4">
        <v>-8</v>
      </c>
    </row>
    <row r="95" spans="1:46" ht="16.5" customHeight="1">
      <c r="A95" s="4">
        <v>21344</v>
      </c>
      <c r="B95" s="4">
        <v>0</v>
      </c>
      <c r="C95" s="4">
        <v>1999</v>
      </c>
      <c r="D95" s="8">
        <v>44192.405520775501</v>
      </c>
      <c r="E95" s="4" t="s">
        <v>81</v>
      </c>
      <c r="F95" s="4">
        <v>3</v>
      </c>
      <c r="G95" s="4">
        <v>1</v>
      </c>
      <c r="H95" s="4">
        <v>1</v>
      </c>
      <c r="I95" s="4">
        <v>1</v>
      </c>
      <c r="J95" s="4">
        <v>1</v>
      </c>
      <c r="K95" s="4">
        <v>4</v>
      </c>
      <c r="L95" s="4">
        <v>3</v>
      </c>
      <c r="M95" s="4">
        <v>3</v>
      </c>
      <c r="N95" s="4">
        <v>2</v>
      </c>
      <c r="O95" s="4">
        <v>2</v>
      </c>
      <c r="P95" s="4">
        <v>1</v>
      </c>
      <c r="Q95" s="4">
        <v>1</v>
      </c>
      <c r="R95" s="4">
        <v>3</v>
      </c>
      <c r="S95" s="4">
        <v>4</v>
      </c>
      <c r="T95" s="4">
        <v>4</v>
      </c>
      <c r="U95" s="4">
        <v>3</v>
      </c>
      <c r="V95" s="4">
        <v>3</v>
      </c>
      <c r="W95" s="4">
        <v>1</v>
      </c>
      <c r="X95" s="4">
        <v>1</v>
      </c>
      <c r="Y95" s="4">
        <v>2</v>
      </c>
      <c r="Z95" s="4">
        <v>11</v>
      </c>
      <c r="AA95" s="4">
        <v>4</v>
      </c>
      <c r="AB95" s="4">
        <v>6</v>
      </c>
      <c r="AC95" s="4">
        <v>4</v>
      </c>
      <c r="AD95" s="4">
        <v>3</v>
      </c>
      <c r="AE95" s="4">
        <v>5</v>
      </c>
      <c r="AF95" s="4">
        <v>4</v>
      </c>
      <c r="AG95" s="4">
        <v>5</v>
      </c>
      <c r="AH95" s="4">
        <v>6</v>
      </c>
      <c r="AI95" s="4">
        <v>5</v>
      </c>
      <c r="AJ95" s="4">
        <v>3</v>
      </c>
      <c r="AK95" s="4">
        <v>4</v>
      </c>
      <c r="AL95" s="4">
        <v>4</v>
      </c>
      <c r="AM95" s="4">
        <v>4</v>
      </c>
      <c r="AN95" s="4">
        <v>3</v>
      </c>
      <c r="AO95" s="4">
        <v>4</v>
      </c>
      <c r="AP95" s="4">
        <v>4</v>
      </c>
      <c r="AQ95" s="4">
        <v>3</v>
      </c>
      <c r="AR95" s="4">
        <v>3</v>
      </c>
      <c r="AS95" s="4">
        <v>4</v>
      </c>
      <c r="AT95" s="4">
        <v>-19</v>
      </c>
    </row>
    <row r="96" spans="1:46" ht="16.5" customHeight="1">
      <c r="A96" s="4">
        <v>21357</v>
      </c>
      <c r="B96" s="4">
        <v>0</v>
      </c>
      <c r="C96" s="4">
        <v>1999</v>
      </c>
      <c r="D96" s="8">
        <v>44193.405520775501</v>
      </c>
      <c r="E96" s="4" t="s">
        <v>30</v>
      </c>
      <c r="F96" s="4">
        <v>2</v>
      </c>
      <c r="G96" s="4">
        <v>2</v>
      </c>
      <c r="H96" s="4">
        <v>1</v>
      </c>
      <c r="I96" s="4">
        <v>1</v>
      </c>
      <c r="J96" s="4">
        <v>1</v>
      </c>
      <c r="K96" s="4">
        <v>2</v>
      </c>
      <c r="L96" s="4">
        <v>2</v>
      </c>
      <c r="M96" s="4">
        <v>3</v>
      </c>
      <c r="N96" s="4">
        <v>3</v>
      </c>
      <c r="O96" s="4">
        <v>2</v>
      </c>
      <c r="P96" s="4">
        <v>1</v>
      </c>
      <c r="Q96" s="4">
        <v>3</v>
      </c>
      <c r="R96" s="4">
        <v>3</v>
      </c>
      <c r="S96" s="4">
        <v>2</v>
      </c>
      <c r="T96" s="4">
        <v>3</v>
      </c>
      <c r="U96" s="4">
        <v>2</v>
      </c>
      <c r="V96" s="4">
        <v>2</v>
      </c>
      <c r="W96" s="4">
        <v>1</v>
      </c>
      <c r="X96" s="4">
        <v>3</v>
      </c>
      <c r="Y96" s="4">
        <v>1</v>
      </c>
      <c r="Z96" s="4">
        <v>6</v>
      </c>
      <c r="AA96" s="4">
        <v>15</v>
      </c>
      <c r="AB96" s="4">
        <v>8</v>
      </c>
      <c r="AC96" s="4">
        <v>5</v>
      </c>
      <c r="AD96" s="4">
        <v>8</v>
      </c>
      <c r="AE96" s="4">
        <v>8</v>
      </c>
      <c r="AF96" s="4">
        <v>6</v>
      </c>
      <c r="AG96" s="4">
        <v>9</v>
      </c>
      <c r="AH96" s="4">
        <v>7</v>
      </c>
      <c r="AI96" s="4">
        <v>14</v>
      </c>
      <c r="AJ96" s="4">
        <v>5</v>
      </c>
      <c r="AK96" s="4">
        <v>7</v>
      </c>
      <c r="AL96" s="4">
        <v>5</v>
      </c>
      <c r="AM96" s="4">
        <v>8</v>
      </c>
      <c r="AN96" s="4">
        <v>9</v>
      </c>
      <c r="AO96" s="4">
        <v>6</v>
      </c>
      <c r="AP96" s="4">
        <v>3</v>
      </c>
      <c r="AQ96" s="4">
        <v>4</v>
      </c>
      <c r="AR96" s="4">
        <v>4</v>
      </c>
      <c r="AS96" s="4">
        <v>11</v>
      </c>
      <c r="AT96" s="4">
        <v>-20</v>
      </c>
    </row>
    <row r="97" spans="1:46" ht="16.5" customHeight="1">
      <c r="A97" s="4">
        <v>21393</v>
      </c>
      <c r="B97" s="4">
        <v>0</v>
      </c>
      <c r="C97" s="4">
        <v>1977</v>
      </c>
      <c r="D97" s="8">
        <v>44194.405520775501</v>
      </c>
      <c r="E97" s="4" t="s">
        <v>184</v>
      </c>
      <c r="F97" s="4">
        <v>1</v>
      </c>
      <c r="G97" s="4">
        <v>4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3</v>
      </c>
      <c r="N97" s="4">
        <v>1</v>
      </c>
      <c r="O97" s="4">
        <v>1</v>
      </c>
      <c r="P97" s="4">
        <v>1</v>
      </c>
      <c r="Q97" s="4">
        <v>1</v>
      </c>
      <c r="R97" s="4">
        <v>2</v>
      </c>
      <c r="S97" s="4">
        <v>2</v>
      </c>
      <c r="T97" s="4">
        <v>3</v>
      </c>
      <c r="U97" s="4">
        <v>3</v>
      </c>
      <c r="V97" s="4">
        <v>1</v>
      </c>
      <c r="W97" s="4">
        <v>1</v>
      </c>
      <c r="X97" s="4">
        <v>1</v>
      </c>
      <c r="Y97" s="4">
        <v>1</v>
      </c>
      <c r="Z97" s="4">
        <v>8</v>
      </c>
      <c r="AA97" s="4">
        <v>5</v>
      </c>
      <c r="AB97" s="4">
        <v>7</v>
      </c>
      <c r="AC97" s="4">
        <v>6</v>
      </c>
      <c r="AD97" s="4">
        <v>5</v>
      </c>
      <c r="AE97" s="4">
        <v>9</v>
      </c>
      <c r="AF97" s="4">
        <v>4</v>
      </c>
      <c r="AG97" s="4">
        <v>5</v>
      </c>
      <c r="AH97" s="4">
        <v>8</v>
      </c>
      <c r="AI97" s="4">
        <v>6</v>
      </c>
      <c r="AJ97" s="4">
        <v>3</v>
      </c>
      <c r="AK97" s="4">
        <v>4</v>
      </c>
      <c r="AL97" s="4">
        <v>5</v>
      </c>
      <c r="AM97" s="4">
        <v>6</v>
      </c>
      <c r="AN97" s="4">
        <v>4</v>
      </c>
      <c r="AO97" s="4">
        <v>3</v>
      </c>
      <c r="AP97" s="4">
        <v>3</v>
      </c>
      <c r="AQ97" s="4">
        <v>3</v>
      </c>
      <c r="AR97" s="4">
        <v>5</v>
      </c>
      <c r="AS97" s="4">
        <v>5</v>
      </c>
      <c r="AT97" s="4">
        <v>-15</v>
      </c>
    </row>
    <row r="98" spans="1:46" ht="16.5" customHeight="1">
      <c r="A98" s="4">
        <v>21448</v>
      </c>
      <c r="B98" s="4">
        <v>1</v>
      </c>
      <c r="C98" s="4">
        <v>1998</v>
      </c>
      <c r="D98" s="8">
        <v>44195.405520775501</v>
      </c>
      <c r="E98" s="4" t="s">
        <v>30</v>
      </c>
      <c r="F98" s="4">
        <v>2</v>
      </c>
      <c r="G98" s="4">
        <v>4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3</v>
      </c>
      <c r="S98" s="4">
        <v>3</v>
      </c>
      <c r="T98" s="4">
        <v>3</v>
      </c>
      <c r="U98" s="4">
        <v>4</v>
      </c>
      <c r="V98" s="4">
        <v>4</v>
      </c>
      <c r="W98" s="4">
        <v>3</v>
      </c>
      <c r="X98" s="4">
        <v>2</v>
      </c>
      <c r="Y98" s="4">
        <v>3</v>
      </c>
      <c r="Z98" s="4">
        <v>9</v>
      </c>
      <c r="AA98" s="4">
        <v>10</v>
      </c>
      <c r="AB98" s="4">
        <v>19</v>
      </c>
      <c r="AC98" s="4">
        <v>4</v>
      </c>
      <c r="AD98" s="4">
        <v>4</v>
      </c>
      <c r="AE98" s="4">
        <v>4</v>
      </c>
      <c r="AF98" s="4">
        <v>3</v>
      </c>
      <c r="AG98" s="4">
        <v>3</v>
      </c>
      <c r="AH98" s="4">
        <v>8</v>
      </c>
      <c r="AI98" s="4">
        <v>8</v>
      </c>
      <c r="AJ98" s="4">
        <v>3</v>
      </c>
      <c r="AK98" s="4">
        <v>3</v>
      </c>
      <c r="AL98" s="4">
        <v>4</v>
      </c>
      <c r="AM98" s="4">
        <v>6</v>
      </c>
      <c r="AN98" s="4">
        <v>4</v>
      </c>
      <c r="AO98" s="4">
        <v>3</v>
      </c>
      <c r="AP98" s="4">
        <v>3</v>
      </c>
      <c r="AQ98" s="4">
        <v>3</v>
      </c>
      <c r="AR98" s="4">
        <v>4</v>
      </c>
      <c r="AS98" s="4">
        <v>4</v>
      </c>
      <c r="AT98" s="4">
        <v>5</v>
      </c>
    </row>
    <row r="99" spans="1:46" ht="16.5" customHeight="1">
      <c r="A99" s="4">
        <v>21449</v>
      </c>
      <c r="B99" s="4">
        <v>0</v>
      </c>
      <c r="C99" s="4">
        <v>1999</v>
      </c>
      <c r="D99" s="8">
        <v>44196.405520775501</v>
      </c>
      <c r="E99" s="4" t="s">
        <v>90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2</v>
      </c>
      <c r="L99" s="4">
        <v>2</v>
      </c>
      <c r="M99" s="4">
        <v>1</v>
      </c>
      <c r="N99" s="4">
        <v>2</v>
      </c>
      <c r="O99" s="4">
        <v>2</v>
      </c>
      <c r="P99" s="4">
        <v>1</v>
      </c>
      <c r="Q99" s="4">
        <v>2</v>
      </c>
      <c r="R99" s="4">
        <v>2</v>
      </c>
      <c r="S99" s="4">
        <v>2</v>
      </c>
      <c r="T99" s="4">
        <v>2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9</v>
      </c>
      <c r="AA99" s="4">
        <v>6</v>
      </c>
      <c r="AB99" s="4">
        <v>5</v>
      </c>
      <c r="AC99" s="4">
        <v>5</v>
      </c>
      <c r="AD99" s="4">
        <v>4</v>
      </c>
      <c r="AE99" s="4">
        <v>4</v>
      </c>
      <c r="AF99" s="4">
        <v>8</v>
      </c>
      <c r="AG99" s="4">
        <v>4</v>
      </c>
      <c r="AH99" s="4">
        <v>6</v>
      </c>
      <c r="AI99" s="4">
        <v>8</v>
      </c>
      <c r="AJ99" s="4">
        <v>6</v>
      </c>
      <c r="AK99" s="4">
        <v>11</v>
      </c>
      <c r="AL99" s="4">
        <v>4</v>
      </c>
      <c r="AM99" s="4">
        <v>6</v>
      </c>
      <c r="AN99" s="4">
        <v>5</v>
      </c>
      <c r="AO99" s="4">
        <v>3</v>
      </c>
      <c r="AP99" s="4">
        <v>2</v>
      </c>
      <c r="AQ99" s="4">
        <v>4</v>
      </c>
      <c r="AR99" s="4">
        <v>4</v>
      </c>
      <c r="AS99" s="4">
        <v>4</v>
      </c>
      <c r="AT99" s="4">
        <v>-26</v>
      </c>
    </row>
    <row r="100" spans="1:46" ht="16.5" customHeight="1">
      <c r="A100" s="4">
        <v>21465</v>
      </c>
      <c r="B100" s="4">
        <v>0</v>
      </c>
      <c r="C100" s="4">
        <v>1998</v>
      </c>
      <c r="D100" s="8">
        <v>44197.405520775501</v>
      </c>
      <c r="E100" s="4" t="s">
        <v>64</v>
      </c>
      <c r="F100" s="4">
        <v>2</v>
      </c>
      <c r="G100" s="4">
        <v>4</v>
      </c>
      <c r="H100" s="4">
        <v>1</v>
      </c>
      <c r="I100" s="4">
        <v>4</v>
      </c>
      <c r="J100" s="4">
        <v>1</v>
      </c>
      <c r="K100" s="4">
        <v>1</v>
      </c>
      <c r="L100" s="4">
        <v>2</v>
      </c>
      <c r="M100" s="4">
        <v>4</v>
      </c>
      <c r="N100" s="4">
        <v>2</v>
      </c>
      <c r="O100" s="4">
        <v>1</v>
      </c>
      <c r="P100" s="4">
        <v>1</v>
      </c>
      <c r="Q100" s="4">
        <v>2</v>
      </c>
      <c r="R100" s="4">
        <v>3</v>
      </c>
      <c r="S100" s="4">
        <v>3</v>
      </c>
      <c r="T100" s="4">
        <v>4</v>
      </c>
      <c r="U100" s="4">
        <v>3</v>
      </c>
      <c r="V100" s="4">
        <v>4</v>
      </c>
      <c r="W100" s="4">
        <v>1</v>
      </c>
      <c r="X100" s="4">
        <v>2</v>
      </c>
      <c r="Y100" s="4">
        <v>3</v>
      </c>
      <c r="Z100" s="4">
        <v>6</v>
      </c>
      <c r="AA100" s="4">
        <v>5</v>
      </c>
      <c r="AB100" s="4">
        <v>6</v>
      </c>
      <c r="AC100" s="4">
        <v>3</v>
      </c>
      <c r="AD100" s="4">
        <v>4</v>
      </c>
      <c r="AE100" s="4">
        <v>4</v>
      </c>
      <c r="AF100" s="4">
        <v>4</v>
      </c>
      <c r="AG100" s="4">
        <v>3</v>
      </c>
      <c r="AH100" s="4">
        <v>4</v>
      </c>
      <c r="AI100" s="4">
        <v>4</v>
      </c>
      <c r="AJ100" s="4">
        <v>3</v>
      </c>
      <c r="AK100" s="4">
        <v>5</v>
      </c>
      <c r="AL100" s="4">
        <v>3</v>
      </c>
      <c r="AM100" s="4">
        <v>4</v>
      </c>
      <c r="AN100" s="4">
        <v>2</v>
      </c>
      <c r="AO100" s="4">
        <v>4</v>
      </c>
      <c r="AP100" s="4">
        <v>2</v>
      </c>
      <c r="AQ100" s="4">
        <v>2</v>
      </c>
      <c r="AR100" s="4">
        <v>3</v>
      </c>
      <c r="AS100" s="4">
        <v>4</v>
      </c>
      <c r="AT100" s="4">
        <v>5</v>
      </c>
    </row>
    <row r="101" spans="1:46" ht="16.5" customHeight="1">
      <c r="A101" s="4">
        <v>21506</v>
      </c>
      <c r="B101" s="4">
        <v>1</v>
      </c>
      <c r="C101" s="4">
        <v>1999</v>
      </c>
      <c r="D101" s="8">
        <v>44198.405520775501</v>
      </c>
      <c r="E101" s="4" t="s">
        <v>30</v>
      </c>
      <c r="F101" s="4">
        <v>1</v>
      </c>
      <c r="G101" s="4">
        <v>2</v>
      </c>
      <c r="H101" s="4">
        <v>2</v>
      </c>
      <c r="I101" s="4">
        <v>2</v>
      </c>
      <c r="J101" s="4">
        <v>1</v>
      </c>
      <c r="K101" s="4">
        <v>3</v>
      </c>
      <c r="L101" s="4">
        <v>2</v>
      </c>
      <c r="M101" s="4">
        <v>2</v>
      </c>
      <c r="N101" s="4">
        <v>1</v>
      </c>
      <c r="O101" s="4">
        <v>2</v>
      </c>
      <c r="P101" s="4">
        <v>1</v>
      </c>
      <c r="Q101" s="4">
        <v>2</v>
      </c>
      <c r="R101" s="4">
        <v>3</v>
      </c>
      <c r="S101" s="4">
        <v>3</v>
      </c>
      <c r="T101" s="4">
        <v>2</v>
      </c>
      <c r="U101" s="4">
        <v>2</v>
      </c>
      <c r="V101" s="4">
        <v>3</v>
      </c>
      <c r="W101" s="4">
        <v>1</v>
      </c>
      <c r="X101" s="4">
        <v>1</v>
      </c>
      <c r="Y101" s="4">
        <v>4</v>
      </c>
      <c r="Z101" s="4">
        <v>15</v>
      </c>
      <c r="AA101" s="4">
        <v>8</v>
      </c>
      <c r="AB101" s="4">
        <v>5</v>
      </c>
      <c r="AC101" s="4">
        <v>7</v>
      </c>
      <c r="AD101" s="4">
        <v>11</v>
      </c>
      <c r="AE101" s="4">
        <v>6</v>
      </c>
      <c r="AF101" s="4">
        <v>2</v>
      </c>
      <c r="AG101" s="4">
        <v>8</v>
      </c>
      <c r="AH101" s="4">
        <v>6</v>
      </c>
      <c r="AI101" s="4">
        <v>7</v>
      </c>
      <c r="AJ101" s="4">
        <v>5</v>
      </c>
      <c r="AK101" s="4">
        <v>14</v>
      </c>
      <c r="AL101" s="4">
        <v>4</v>
      </c>
      <c r="AM101" s="4">
        <v>4</v>
      </c>
      <c r="AN101" s="4">
        <v>3</v>
      </c>
      <c r="AO101" s="4">
        <v>3</v>
      </c>
      <c r="AP101" s="4">
        <v>4</v>
      </c>
      <c r="AQ101" s="4">
        <v>2</v>
      </c>
      <c r="AR101" s="4">
        <v>3</v>
      </c>
      <c r="AS101" s="4">
        <v>6</v>
      </c>
      <c r="AT101" s="4">
        <v>-36</v>
      </c>
    </row>
    <row r="102" spans="1:46" ht="16.5" customHeight="1">
      <c r="A102" s="4">
        <v>21510</v>
      </c>
      <c r="B102" s="4">
        <v>0</v>
      </c>
      <c r="C102" s="4">
        <v>1997</v>
      </c>
      <c r="D102" s="8">
        <v>44199.405520775501</v>
      </c>
      <c r="E102" s="4" t="s">
        <v>30</v>
      </c>
      <c r="F102" s="4">
        <v>1</v>
      </c>
      <c r="G102" s="4">
        <v>4</v>
      </c>
      <c r="H102" s="4">
        <v>1</v>
      </c>
      <c r="I102" s="4">
        <v>1</v>
      </c>
      <c r="J102" s="4">
        <v>4</v>
      </c>
      <c r="K102" s="4">
        <v>1</v>
      </c>
      <c r="L102" s="4">
        <v>1</v>
      </c>
      <c r="M102" s="4">
        <v>2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4</v>
      </c>
      <c r="V102" s="4">
        <v>4</v>
      </c>
      <c r="W102" s="4">
        <v>2</v>
      </c>
      <c r="X102" s="4">
        <v>2</v>
      </c>
      <c r="Y102" s="4">
        <v>1</v>
      </c>
      <c r="Z102" s="4">
        <v>6</v>
      </c>
      <c r="AA102" s="4">
        <v>5</v>
      </c>
      <c r="AB102" s="4">
        <v>5</v>
      </c>
      <c r="AC102" s="4">
        <v>5</v>
      </c>
      <c r="AD102" s="4">
        <v>3</v>
      </c>
      <c r="AE102" s="4">
        <v>4</v>
      </c>
      <c r="AF102" s="4">
        <v>5</v>
      </c>
      <c r="AG102" s="4">
        <v>6</v>
      </c>
      <c r="AH102" s="4">
        <v>8</v>
      </c>
      <c r="AI102" s="4">
        <v>5</v>
      </c>
      <c r="AJ102" s="4">
        <v>2</v>
      </c>
      <c r="AK102" s="4">
        <v>4</v>
      </c>
      <c r="AL102" s="4">
        <v>4</v>
      </c>
      <c r="AM102" s="4">
        <v>3</v>
      </c>
      <c r="AN102" s="4">
        <v>2</v>
      </c>
      <c r="AO102" s="4">
        <v>5</v>
      </c>
      <c r="AP102" s="4">
        <v>3</v>
      </c>
      <c r="AQ102" s="4">
        <v>4</v>
      </c>
      <c r="AR102" s="4">
        <v>4</v>
      </c>
      <c r="AS102" s="4">
        <v>5</v>
      </c>
      <c r="AT102" s="4">
        <v>45</v>
      </c>
    </row>
    <row r="103" spans="1:46" ht="16.5" customHeight="1">
      <c r="A103" s="4">
        <v>21278</v>
      </c>
      <c r="B103" s="4">
        <v>0</v>
      </c>
      <c r="C103" s="4">
        <v>1998</v>
      </c>
      <c r="D103" s="8">
        <v>44200.405520775501</v>
      </c>
      <c r="E103" s="4" t="s">
        <v>65</v>
      </c>
      <c r="F103" s="4">
        <v>2</v>
      </c>
      <c r="G103" s="4">
        <v>1</v>
      </c>
      <c r="H103" s="4">
        <v>1</v>
      </c>
      <c r="I103" s="4">
        <v>1</v>
      </c>
      <c r="J103" s="4">
        <v>1</v>
      </c>
      <c r="K103" s="4">
        <v>3</v>
      </c>
      <c r="L103" s="4">
        <v>3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3</v>
      </c>
      <c r="S103" s="4">
        <v>4</v>
      </c>
      <c r="T103" s="4">
        <v>3</v>
      </c>
      <c r="U103" s="4">
        <v>3</v>
      </c>
      <c r="V103" s="4">
        <v>4</v>
      </c>
      <c r="W103" s="4">
        <v>1</v>
      </c>
      <c r="X103" s="4">
        <v>2</v>
      </c>
      <c r="Y103" s="4">
        <v>1</v>
      </c>
      <c r="Z103" s="4">
        <v>3</v>
      </c>
      <c r="AA103" s="4">
        <v>1</v>
      </c>
      <c r="AB103" s="4">
        <v>2</v>
      </c>
      <c r="AC103" s="4">
        <v>16</v>
      </c>
      <c r="AD103" s="4">
        <v>3</v>
      </c>
      <c r="AE103" s="4">
        <v>2</v>
      </c>
      <c r="AF103" s="4">
        <v>3</v>
      </c>
      <c r="AG103" s="4">
        <v>3</v>
      </c>
      <c r="AH103" s="4">
        <v>2</v>
      </c>
      <c r="AI103" s="4">
        <v>3</v>
      </c>
      <c r="AJ103" s="4">
        <v>1</v>
      </c>
      <c r="AK103" s="4">
        <v>3</v>
      </c>
      <c r="AL103" s="4">
        <v>3</v>
      </c>
      <c r="AM103" s="4">
        <v>3</v>
      </c>
      <c r="AN103" s="4">
        <v>2</v>
      </c>
      <c r="AO103" s="4">
        <v>2</v>
      </c>
      <c r="AP103" s="4">
        <v>3</v>
      </c>
      <c r="AQ103" s="4">
        <v>1</v>
      </c>
      <c r="AR103" s="4">
        <v>3</v>
      </c>
      <c r="AS103" s="4">
        <v>2</v>
      </c>
      <c r="AT103" s="4">
        <v>-25</v>
      </c>
    </row>
    <row r="104" spans="1:46" ht="16.5" customHeight="1">
      <c r="A104" s="4">
        <v>21523</v>
      </c>
      <c r="B104" s="4">
        <v>1</v>
      </c>
      <c r="C104" s="4">
        <v>1998</v>
      </c>
      <c r="D104" s="8">
        <v>44201.405520775501</v>
      </c>
      <c r="E104" s="4" t="s">
        <v>66</v>
      </c>
      <c r="F104" s="4">
        <v>1</v>
      </c>
      <c r="G104" s="4">
        <v>1</v>
      </c>
      <c r="H104" s="4">
        <v>1</v>
      </c>
      <c r="I104" s="4">
        <v>2</v>
      </c>
      <c r="J104" s="4">
        <v>1</v>
      </c>
      <c r="K104" s="4">
        <v>1</v>
      </c>
      <c r="L104" s="4">
        <v>1</v>
      </c>
      <c r="M104" s="4">
        <v>1</v>
      </c>
      <c r="N104" s="4">
        <v>2</v>
      </c>
      <c r="O104" s="4">
        <v>1</v>
      </c>
      <c r="P104" s="4">
        <v>1</v>
      </c>
      <c r="Q104" s="4">
        <v>2</v>
      </c>
      <c r="R104" s="4">
        <v>3</v>
      </c>
      <c r="S104" s="4">
        <v>3</v>
      </c>
      <c r="T104" s="4">
        <v>2</v>
      </c>
      <c r="U104" s="4">
        <v>3</v>
      </c>
      <c r="V104" s="4">
        <v>2</v>
      </c>
      <c r="W104" s="4">
        <v>1</v>
      </c>
      <c r="X104" s="4">
        <v>1</v>
      </c>
      <c r="Y104" s="4">
        <v>3</v>
      </c>
      <c r="Z104" s="4">
        <v>5</v>
      </c>
      <c r="AA104" s="4">
        <v>6</v>
      </c>
      <c r="AB104" s="4">
        <v>9</v>
      </c>
      <c r="AC104" s="4">
        <v>12</v>
      </c>
      <c r="AD104" s="4">
        <v>8</v>
      </c>
      <c r="AE104" s="4">
        <v>3</v>
      </c>
      <c r="AF104" s="4">
        <v>4</v>
      </c>
      <c r="AG104" s="4">
        <v>5</v>
      </c>
      <c r="AH104" s="4">
        <v>6</v>
      </c>
      <c r="AI104" s="4">
        <v>5</v>
      </c>
      <c r="AJ104" s="4">
        <v>2</v>
      </c>
      <c r="AK104" s="4">
        <v>6</v>
      </c>
      <c r="AL104" s="4">
        <v>20</v>
      </c>
      <c r="AM104" s="4">
        <v>27</v>
      </c>
      <c r="AN104" s="4">
        <v>4</v>
      </c>
      <c r="AO104" s="4">
        <v>6</v>
      </c>
      <c r="AP104" s="4">
        <v>26</v>
      </c>
      <c r="AQ104" s="4">
        <v>2</v>
      </c>
      <c r="AR104" s="4">
        <v>3</v>
      </c>
      <c r="AS104" s="4">
        <v>28</v>
      </c>
      <c r="AT104" s="4">
        <v>-31</v>
      </c>
    </row>
    <row r="105" spans="1:46" ht="16.5" customHeight="1">
      <c r="A105" s="4">
        <v>21529</v>
      </c>
      <c r="B105" s="4">
        <v>0</v>
      </c>
      <c r="C105" s="4">
        <v>1998</v>
      </c>
      <c r="D105" s="8">
        <v>44202.405520775501</v>
      </c>
      <c r="E105" s="4" t="s">
        <v>67</v>
      </c>
      <c r="F105" s="4">
        <v>2</v>
      </c>
      <c r="G105" s="4">
        <v>2</v>
      </c>
      <c r="H105" s="4">
        <v>2</v>
      </c>
      <c r="I105" s="4">
        <v>2</v>
      </c>
      <c r="J105" s="4">
        <v>1</v>
      </c>
      <c r="K105" s="4">
        <v>1</v>
      </c>
      <c r="L105" s="4">
        <v>1</v>
      </c>
      <c r="M105" s="4">
        <v>2</v>
      </c>
      <c r="N105" s="4">
        <v>1</v>
      </c>
      <c r="O105" s="4">
        <v>2</v>
      </c>
      <c r="P105" s="4">
        <v>1</v>
      </c>
      <c r="Q105" s="4">
        <v>2</v>
      </c>
      <c r="R105" s="4">
        <v>3</v>
      </c>
      <c r="S105" s="4">
        <v>3</v>
      </c>
      <c r="T105" s="4">
        <v>2</v>
      </c>
      <c r="U105" s="4">
        <v>2</v>
      </c>
      <c r="V105" s="4">
        <v>3</v>
      </c>
      <c r="W105" s="4">
        <v>1</v>
      </c>
      <c r="X105" s="4">
        <v>1</v>
      </c>
      <c r="Y105" s="4">
        <v>1</v>
      </c>
      <c r="Z105" s="4">
        <v>6</v>
      </c>
      <c r="AA105" s="4">
        <v>7</v>
      </c>
      <c r="AB105" s="4">
        <v>6</v>
      </c>
      <c r="AC105" s="4">
        <v>7</v>
      </c>
      <c r="AD105" s="4">
        <v>5</v>
      </c>
      <c r="AE105" s="4">
        <v>7</v>
      </c>
      <c r="AF105" s="4">
        <v>3</v>
      </c>
      <c r="AG105" s="4">
        <v>10</v>
      </c>
      <c r="AH105" s="4">
        <v>5</v>
      </c>
      <c r="AI105" s="4">
        <v>6</v>
      </c>
      <c r="AJ105" s="4">
        <v>3</v>
      </c>
      <c r="AK105" s="4">
        <v>7</v>
      </c>
      <c r="AL105" s="4">
        <v>5</v>
      </c>
      <c r="AM105" s="4">
        <v>5</v>
      </c>
      <c r="AN105" s="4">
        <v>3</v>
      </c>
      <c r="AO105" s="4">
        <v>3</v>
      </c>
      <c r="AP105" s="4">
        <v>6</v>
      </c>
      <c r="AQ105" s="4">
        <v>2</v>
      </c>
      <c r="AR105" s="4">
        <v>3</v>
      </c>
      <c r="AS105" s="4">
        <v>7</v>
      </c>
      <c r="AT105" s="4">
        <v>-37</v>
      </c>
    </row>
    <row r="106" spans="1:46" ht="16.5" customHeight="1">
      <c r="A106" s="4">
        <v>21493</v>
      </c>
      <c r="B106" s="4">
        <v>1</v>
      </c>
      <c r="C106" s="4">
        <v>1997</v>
      </c>
      <c r="D106" s="8">
        <v>44203.405520775501</v>
      </c>
      <c r="E106" s="4" t="s">
        <v>49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3</v>
      </c>
      <c r="W106" s="4">
        <v>1</v>
      </c>
      <c r="X106" s="4">
        <v>1</v>
      </c>
      <c r="Y106" s="4">
        <v>1</v>
      </c>
      <c r="Z106" s="4">
        <v>22</v>
      </c>
      <c r="AA106" s="4">
        <v>4</v>
      </c>
      <c r="AB106" s="4">
        <v>19</v>
      </c>
      <c r="AC106" s="4">
        <v>4</v>
      </c>
      <c r="AD106" s="4">
        <v>4</v>
      </c>
      <c r="AE106" s="4">
        <v>5</v>
      </c>
      <c r="AF106" s="4">
        <v>2</v>
      </c>
      <c r="AG106" s="4">
        <v>3</v>
      </c>
      <c r="AH106" s="4">
        <v>18</v>
      </c>
      <c r="AI106" s="4">
        <v>9</v>
      </c>
      <c r="AJ106" s="4">
        <v>6</v>
      </c>
      <c r="AK106" s="4">
        <v>9</v>
      </c>
      <c r="AL106" s="4">
        <v>2</v>
      </c>
      <c r="AM106" s="4">
        <v>2</v>
      </c>
      <c r="AN106" s="4">
        <v>2</v>
      </c>
      <c r="AO106" s="4">
        <v>3</v>
      </c>
      <c r="AP106" s="4">
        <v>4</v>
      </c>
      <c r="AQ106" s="4">
        <v>3</v>
      </c>
      <c r="AR106" s="4">
        <v>2</v>
      </c>
      <c r="AS106" s="4">
        <v>4</v>
      </c>
      <c r="AT106" s="4">
        <v>-15</v>
      </c>
    </row>
    <row r="107" spans="1:46" ht="16.5" customHeight="1">
      <c r="A107" s="4">
        <v>21553</v>
      </c>
      <c r="B107" s="4">
        <v>0</v>
      </c>
      <c r="C107" s="4">
        <v>1999</v>
      </c>
      <c r="D107" s="8">
        <v>44204.405520775501</v>
      </c>
      <c r="E107" s="4" t="s">
        <v>30</v>
      </c>
      <c r="F107" s="4">
        <v>4</v>
      </c>
      <c r="G107" s="4">
        <v>4</v>
      </c>
      <c r="H107" s="4">
        <v>4</v>
      </c>
      <c r="I107" s="4">
        <v>2</v>
      </c>
      <c r="J107" s="4">
        <v>3</v>
      </c>
      <c r="K107" s="4">
        <v>4</v>
      </c>
      <c r="L107" s="4">
        <v>3</v>
      </c>
      <c r="M107" s="4">
        <v>4</v>
      </c>
      <c r="N107" s="4">
        <v>1</v>
      </c>
      <c r="O107" s="4">
        <v>3</v>
      </c>
      <c r="P107" s="4">
        <v>1</v>
      </c>
      <c r="Q107" s="4">
        <v>4</v>
      </c>
      <c r="R107" s="4">
        <v>3</v>
      </c>
      <c r="S107" s="4">
        <v>3</v>
      </c>
      <c r="T107" s="4">
        <v>4</v>
      </c>
      <c r="U107" s="4">
        <v>3</v>
      </c>
      <c r="V107" s="4">
        <v>3</v>
      </c>
      <c r="W107" s="4">
        <v>1</v>
      </c>
      <c r="X107" s="4">
        <v>1</v>
      </c>
      <c r="Y107" s="4">
        <v>4</v>
      </c>
      <c r="Z107" s="4">
        <v>7</v>
      </c>
      <c r="AA107" s="4">
        <v>2</v>
      </c>
      <c r="AB107" s="4">
        <v>5</v>
      </c>
      <c r="AC107" s="4">
        <v>3</v>
      </c>
      <c r="AD107" s="4">
        <v>3</v>
      </c>
      <c r="AE107" s="4">
        <v>2</v>
      </c>
      <c r="AF107" s="4">
        <v>3</v>
      </c>
      <c r="AG107" s="4">
        <v>3</v>
      </c>
      <c r="AH107" s="4">
        <v>5</v>
      </c>
      <c r="AI107" s="4">
        <v>4</v>
      </c>
      <c r="AJ107" s="4">
        <v>4</v>
      </c>
      <c r="AK107" s="4">
        <v>4</v>
      </c>
      <c r="AL107" s="4">
        <v>2</v>
      </c>
      <c r="AM107" s="4">
        <v>4</v>
      </c>
      <c r="AN107" s="4">
        <v>2</v>
      </c>
      <c r="AO107" s="4">
        <v>3</v>
      </c>
      <c r="AP107" s="4">
        <v>3</v>
      </c>
      <c r="AQ107" s="4">
        <v>2</v>
      </c>
      <c r="AR107" s="4">
        <v>3</v>
      </c>
      <c r="AS107" s="4">
        <v>3</v>
      </c>
      <c r="AT107" s="4">
        <v>54</v>
      </c>
    </row>
    <row r="108" spans="1:46" ht="16.5" customHeight="1">
      <c r="A108" s="4">
        <v>21562</v>
      </c>
      <c r="B108" s="4">
        <v>0</v>
      </c>
      <c r="C108" s="4">
        <v>1995</v>
      </c>
      <c r="D108" s="8">
        <v>44205.405520775501</v>
      </c>
      <c r="E108" s="4" t="s">
        <v>31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2</v>
      </c>
      <c r="S108" s="4">
        <v>3</v>
      </c>
      <c r="T108" s="4">
        <v>3</v>
      </c>
      <c r="U108" s="4">
        <v>1</v>
      </c>
      <c r="V108" s="4">
        <v>2</v>
      </c>
      <c r="W108" s="4">
        <v>1</v>
      </c>
      <c r="X108" s="4">
        <v>1</v>
      </c>
      <c r="Y108" s="4">
        <v>1</v>
      </c>
      <c r="Z108" s="4">
        <v>5</v>
      </c>
      <c r="AA108" s="4">
        <v>26</v>
      </c>
      <c r="AB108" s="4">
        <v>9</v>
      </c>
      <c r="AC108" s="4">
        <v>9</v>
      </c>
      <c r="AD108" s="4">
        <v>7</v>
      </c>
      <c r="AE108" s="4">
        <v>3</v>
      </c>
      <c r="AF108" s="4">
        <v>2</v>
      </c>
      <c r="AG108" s="4">
        <v>3</v>
      </c>
      <c r="AH108" s="4">
        <v>4</v>
      </c>
      <c r="AI108" s="4">
        <v>5</v>
      </c>
      <c r="AJ108" s="4">
        <v>6</v>
      </c>
      <c r="AK108" s="4">
        <v>4</v>
      </c>
      <c r="AL108" s="4">
        <v>5</v>
      </c>
      <c r="AM108" s="4">
        <v>12</v>
      </c>
      <c r="AN108" s="4">
        <v>4</v>
      </c>
      <c r="AO108" s="4">
        <v>4</v>
      </c>
      <c r="AP108" s="4">
        <v>4</v>
      </c>
      <c r="AQ108" s="4">
        <v>3</v>
      </c>
      <c r="AR108" s="4">
        <v>3</v>
      </c>
      <c r="AS108" s="4">
        <v>5</v>
      </c>
      <c r="AT108" s="4">
        <v>-26</v>
      </c>
    </row>
    <row r="109" spans="1:46" ht="16.5" customHeight="1">
      <c r="A109" s="4">
        <v>21575</v>
      </c>
      <c r="B109" s="4">
        <v>0</v>
      </c>
      <c r="C109" s="4">
        <v>2000</v>
      </c>
      <c r="D109" s="8">
        <v>44206.405520775501</v>
      </c>
      <c r="E109" s="4" t="s">
        <v>103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2</v>
      </c>
      <c r="L109" s="4">
        <v>1</v>
      </c>
      <c r="M109" s="4">
        <v>1</v>
      </c>
      <c r="N109" s="4">
        <v>1</v>
      </c>
      <c r="O109" s="4">
        <v>2</v>
      </c>
      <c r="P109" s="4">
        <v>1</v>
      </c>
      <c r="Q109" s="4">
        <v>3</v>
      </c>
      <c r="R109" s="4">
        <v>2</v>
      </c>
      <c r="S109" s="4">
        <v>3</v>
      </c>
      <c r="T109" s="4">
        <v>3</v>
      </c>
      <c r="U109" s="4">
        <v>3</v>
      </c>
      <c r="V109" s="4">
        <v>4</v>
      </c>
      <c r="W109" s="4">
        <v>1</v>
      </c>
      <c r="X109" s="4">
        <v>1</v>
      </c>
      <c r="Y109" s="4">
        <v>2</v>
      </c>
      <c r="Z109" s="4">
        <v>8</v>
      </c>
      <c r="AA109" s="4">
        <v>8</v>
      </c>
      <c r="AB109" s="4">
        <v>6</v>
      </c>
      <c r="AC109" s="4">
        <v>3</v>
      </c>
      <c r="AD109" s="4">
        <v>3</v>
      </c>
      <c r="AE109" s="4">
        <v>2</v>
      </c>
      <c r="AF109" s="4">
        <v>4</v>
      </c>
      <c r="AG109" s="4">
        <v>2</v>
      </c>
      <c r="AH109" s="4">
        <v>3</v>
      </c>
      <c r="AI109" s="4">
        <v>3</v>
      </c>
      <c r="AJ109" s="4">
        <v>3</v>
      </c>
      <c r="AK109" s="4">
        <v>4</v>
      </c>
      <c r="AL109" s="4">
        <v>2</v>
      </c>
      <c r="AM109" s="4">
        <v>2</v>
      </c>
      <c r="AN109" s="4">
        <v>3</v>
      </c>
      <c r="AO109" s="4">
        <v>2</v>
      </c>
      <c r="AP109" s="4">
        <v>2</v>
      </c>
      <c r="AQ109" s="4">
        <v>2</v>
      </c>
      <c r="AR109" s="4">
        <v>2</v>
      </c>
      <c r="AS109" s="4">
        <v>4</v>
      </c>
      <c r="AT109" s="4">
        <v>-28</v>
      </c>
    </row>
    <row r="110" spans="1:46" ht="16.5" customHeight="1">
      <c r="A110" s="4">
        <v>21159</v>
      </c>
      <c r="B110" s="4">
        <v>1</v>
      </c>
      <c r="C110" s="4">
        <v>1965</v>
      </c>
      <c r="D110" s="8">
        <v>44207.405520775501</v>
      </c>
      <c r="E110" s="4" t="s">
        <v>185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2</v>
      </c>
      <c r="S110" s="4">
        <v>3</v>
      </c>
      <c r="T110" s="4">
        <v>3</v>
      </c>
      <c r="U110" s="4">
        <v>3</v>
      </c>
      <c r="V110" s="4">
        <v>3</v>
      </c>
      <c r="W110" s="4">
        <v>1</v>
      </c>
      <c r="X110" s="4">
        <v>1</v>
      </c>
      <c r="Y110" s="4">
        <v>1</v>
      </c>
      <c r="Z110" s="4">
        <v>7</v>
      </c>
      <c r="AA110" s="4">
        <v>3</v>
      </c>
      <c r="AB110" s="4">
        <v>7</v>
      </c>
      <c r="AC110" s="4">
        <v>4</v>
      </c>
      <c r="AD110" s="4">
        <v>3</v>
      </c>
      <c r="AE110" s="4">
        <v>2</v>
      </c>
      <c r="AF110" s="4">
        <v>2</v>
      </c>
      <c r="AG110" s="4">
        <v>4</v>
      </c>
      <c r="AH110" s="4">
        <v>2</v>
      </c>
      <c r="AI110" s="4">
        <v>3</v>
      </c>
      <c r="AJ110" s="4">
        <v>2</v>
      </c>
      <c r="AK110" s="4">
        <v>384</v>
      </c>
      <c r="AL110" s="4">
        <v>5</v>
      </c>
      <c r="AM110" s="4">
        <v>6</v>
      </c>
      <c r="AN110" s="4">
        <v>3</v>
      </c>
      <c r="AO110" s="4">
        <v>3</v>
      </c>
      <c r="AP110" s="4">
        <v>2</v>
      </c>
      <c r="AQ110" s="4">
        <v>4</v>
      </c>
      <c r="AR110" s="4">
        <v>3</v>
      </c>
      <c r="AS110" s="4">
        <v>20</v>
      </c>
      <c r="AT110" s="4">
        <v>-29</v>
      </c>
    </row>
    <row r="111" spans="1:46" ht="16.5" customHeight="1">
      <c r="A111" s="4">
        <v>21652</v>
      </c>
      <c r="B111" s="4">
        <v>0</v>
      </c>
      <c r="C111" s="4">
        <v>1999</v>
      </c>
      <c r="D111" s="8">
        <v>44208.405520775501</v>
      </c>
      <c r="E111" s="4" t="s">
        <v>30</v>
      </c>
      <c r="F111" s="4">
        <v>1</v>
      </c>
      <c r="G111" s="4">
        <v>2</v>
      </c>
      <c r="H111" s="4">
        <v>2</v>
      </c>
      <c r="I111" s="4">
        <v>3</v>
      </c>
      <c r="J111" s="4">
        <v>3</v>
      </c>
      <c r="K111" s="4">
        <v>4</v>
      </c>
      <c r="L111" s="4">
        <v>4</v>
      </c>
      <c r="M111" s="4">
        <v>2</v>
      </c>
      <c r="N111" s="4">
        <v>4</v>
      </c>
      <c r="O111" s="4">
        <v>3</v>
      </c>
      <c r="P111" s="4">
        <v>1</v>
      </c>
      <c r="Q111" s="4">
        <v>3</v>
      </c>
      <c r="R111" s="4">
        <v>3</v>
      </c>
      <c r="S111" s="4">
        <v>4</v>
      </c>
      <c r="T111" s="4">
        <v>2</v>
      </c>
      <c r="U111" s="4">
        <v>2</v>
      </c>
      <c r="V111" s="4">
        <v>2</v>
      </c>
      <c r="W111" s="4">
        <v>2</v>
      </c>
      <c r="X111" s="4">
        <v>2</v>
      </c>
      <c r="Y111" s="4">
        <v>2</v>
      </c>
      <c r="Z111" s="4">
        <v>13</v>
      </c>
      <c r="AA111" s="4">
        <v>4</v>
      </c>
      <c r="AB111" s="4">
        <v>9</v>
      </c>
      <c r="AC111" s="4">
        <v>3</v>
      </c>
      <c r="AD111" s="4">
        <v>5</v>
      </c>
      <c r="AE111" s="4">
        <v>3</v>
      </c>
      <c r="AF111" s="4">
        <v>4</v>
      </c>
      <c r="AG111" s="4">
        <v>8</v>
      </c>
      <c r="AH111" s="4">
        <v>6</v>
      </c>
      <c r="AI111" s="4">
        <v>5</v>
      </c>
      <c r="AJ111" s="4">
        <v>3</v>
      </c>
      <c r="AK111" s="4">
        <v>8</v>
      </c>
      <c r="AL111" s="4">
        <v>3</v>
      </c>
      <c r="AM111" s="4">
        <v>2</v>
      </c>
      <c r="AN111" s="4">
        <v>3</v>
      </c>
      <c r="AO111" s="4">
        <v>3</v>
      </c>
      <c r="AP111" s="4">
        <v>5</v>
      </c>
      <c r="AQ111" s="4">
        <v>2</v>
      </c>
      <c r="AR111" s="4">
        <v>5</v>
      </c>
      <c r="AS111" s="4">
        <v>4</v>
      </c>
      <c r="AT111" s="4">
        <v>25</v>
      </c>
    </row>
    <row r="112" spans="1:46" ht="16.5" customHeight="1">
      <c r="A112" s="4">
        <v>21680</v>
      </c>
      <c r="B112" s="4">
        <v>0</v>
      </c>
      <c r="C112" s="4">
        <v>1993</v>
      </c>
      <c r="D112" s="8">
        <v>44209.405520775501</v>
      </c>
      <c r="E112" s="4" t="s">
        <v>186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3</v>
      </c>
      <c r="L112" s="4">
        <v>4</v>
      </c>
      <c r="M112" s="4">
        <v>2</v>
      </c>
      <c r="N112" s="4">
        <v>1</v>
      </c>
      <c r="O112" s="4">
        <v>1</v>
      </c>
      <c r="P112" s="4">
        <v>1</v>
      </c>
      <c r="Q112" s="4">
        <v>1</v>
      </c>
      <c r="R112" s="4">
        <v>2</v>
      </c>
      <c r="S112" s="4">
        <v>1</v>
      </c>
      <c r="T112" s="4">
        <v>1</v>
      </c>
      <c r="U112" s="4">
        <v>2</v>
      </c>
      <c r="V112" s="4">
        <v>3</v>
      </c>
      <c r="W112" s="4">
        <v>2</v>
      </c>
      <c r="X112" s="4">
        <v>3</v>
      </c>
      <c r="Y112" s="4">
        <v>2</v>
      </c>
      <c r="Z112" s="4">
        <v>2</v>
      </c>
      <c r="AA112" s="4">
        <v>2</v>
      </c>
      <c r="AB112" s="4">
        <v>5</v>
      </c>
      <c r="AC112" s="4">
        <v>2</v>
      </c>
      <c r="AD112" s="4">
        <v>5</v>
      </c>
      <c r="AE112" s="4">
        <v>3</v>
      </c>
      <c r="AF112" s="4">
        <v>10</v>
      </c>
      <c r="AG112" s="4">
        <v>5</v>
      </c>
      <c r="AH112" s="4">
        <v>6</v>
      </c>
      <c r="AI112" s="4">
        <v>3</v>
      </c>
      <c r="AJ112" s="4">
        <v>2</v>
      </c>
      <c r="AK112" s="4">
        <v>32</v>
      </c>
      <c r="AL112" s="4">
        <v>11</v>
      </c>
      <c r="AM112" s="4">
        <v>2</v>
      </c>
      <c r="AN112" s="4">
        <v>2</v>
      </c>
      <c r="AO112" s="4">
        <v>12</v>
      </c>
      <c r="AP112" s="4">
        <v>3</v>
      </c>
      <c r="AQ112" s="4">
        <v>5</v>
      </c>
      <c r="AR112" s="4">
        <v>4</v>
      </c>
      <c r="AS112" s="4">
        <v>12</v>
      </c>
      <c r="AT112" s="4">
        <v>-16</v>
      </c>
    </row>
    <row r="113" spans="1:46" ht="16.5" customHeight="1">
      <c r="A113" s="4">
        <v>21475</v>
      </c>
      <c r="B113" s="4">
        <v>0</v>
      </c>
      <c r="C113" s="4">
        <v>1996</v>
      </c>
      <c r="D113" s="8">
        <v>44210.405520775501</v>
      </c>
      <c r="E113" s="4" t="s">
        <v>38</v>
      </c>
      <c r="F113" s="4">
        <v>2</v>
      </c>
      <c r="G113" s="4">
        <v>2</v>
      </c>
      <c r="H113" s="4">
        <v>2</v>
      </c>
      <c r="I113" s="4">
        <v>2</v>
      </c>
      <c r="J113" s="4">
        <v>1</v>
      </c>
      <c r="K113" s="4">
        <v>1</v>
      </c>
      <c r="L113" s="4">
        <v>3</v>
      </c>
      <c r="M113" s="4">
        <v>2</v>
      </c>
      <c r="N113" s="4">
        <v>1</v>
      </c>
      <c r="O113" s="4">
        <v>2</v>
      </c>
      <c r="P113" s="4">
        <v>1</v>
      </c>
      <c r="Q113" s="4">
        <v>1</v>
      </c>
      <c r="R113" s="4">
        <v>1</v>
      </c>
      <c r="S113" s="4">
        <v>2</v>
      </c>
      <c r="T113" s="4">
        <v>2</v>
      </c>
      <c r="U113" s="4">
        <v>3</v>
      </c>
      <c r="V113" s="4">
        <v>4</v>
      </c>
      <c r="W113" s="4">
        <v>2</v>
      </c>
      <c r="X113" s="4">
        <v>1</v>
      </c>
      <c r="Y113" s="4">
        <v>2</v>
      </c>
      <c r="Z113" s="4">
        <v>3</v>
      </c>
      <c r="AA113" s="4">
        <v>2</v>
      </c>
      <c r="AB113" s="4">
        <v>2</v>
      </c>
      <c r="AC113" s="4">
        <v>3</v>
      </c>
      <c r="AD113" s="4">
        <v>5</v>
      </c>
      <c r="AE113" s="4">
        <v>2</v>
      </c>
      <c r="AF113" s="4">
        <v>3</v>
      </c>
      <c r="AG113" s="4">
        <v>2</v>
      </c>
      <c r="AH113" s="4">
        <v>3</v>
      </c>
      <c r="AI113" s="4">
        <v>5</v>
      </c>
      <c r="AJ113" s="4">
        <v>2</v>
      </c>
      <c r="AK113" s="4">
        <v>3</v>
      </c>
      <c r="AL113" s="4">
        <v>3</v>
      </c>
      <c r="AM113" s="4">
        <v>4</v>
      </c>
      <c r="AN113" s="4">
        <v>13</v>
      </c>
      <c r="AO113" s="4">
        <v>2</v>
      </c>
      <c r="AP113" s="4">
        <v>3</v>
      </c>
      <c r="AQ113" s="4">
        <v>3</v>
      </c>
      <c r="AR113" s="4">
        <v>2</v>
      </c>
      <c r="AS113" s="4">
        <v>8</v>
      </c>
      <c r="AT113" s="4">
        <v>-29</v>
      </c>
    </row>
    <row r="114" spans="1:46" ht="16.5" customHeight="1">
      <c r="A114" s="4">
        <v>21839</v>
      </c>
      <c r="B114" s="4">
        <v>1</v>
      </c>
      <c r="C114" s="4">
        <v>1996</v>
      </c>
      <c r="D114" s="8">
        <v>44211.405520775501</v>
      </c>
      <c r="E114" s="4" t="s">
        <v>30</v>
      </c>
      <c r="F114" s="4">
        <v>2</v>
      </c>
      <c r="G114" s="4">
        <v>4</v>
      </c>
      <c r="H114" s="4">
        <v>1</v>
      </c>
      <c r="I114" s="4">
        <v>1</v>
      </c>
      <c r="J114" s="4">
        <v>1</v>
      </c>
      <c r="K114" s="4">
        <v>2</v>
      </c>
      <c r="L114" s="4">
        <v>3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3</v>
      </c>
      <c r="S114" s="4">
        <v>3</v>
      </c>
      <c r="T114" s="4">
        <v>2</v>
      </c>
      <c r="U114" s="4">
        <v>2</v>
      </c>
      <c r="V114" s="4">
        <v>3</v>
      </c>
      <c r="W114" s="4">
        <v>1</v>
      </c>
      <c r="X114" s="4">
        <v>1</v>
      </c>
      <c r="Y114" s="4">
        <v>4</v>
      </c>
      <c r="Z114" s="4">
        <v>15</v>
      </c>
      <c r="AA114" s="4">
        <v>8</v>
      </c>
      <c r="AB114" s="4">
        <v>9</v>
      </c>
      <c r="AC114" s="4">
        <v>7</v>
      </c>
      <c r="AD114" s="4">
        <v>4</v>
      </c>
      <c r="AE114" s="4">
        <v>12</v>
      </c>
      <c r="AF114" s="4">
        <v>6</v>
      </c>
      <c r="AG114" s="4">
        <v>3</v>
      </c>
      <c r="AH114" s="4">
        <v>4</v>
      </c>
      <c r="AI114" s="4">
        <v>6</v>
      </c>
      <c r="AJ114" s="4">
        <v>2</v>
      </c>
      <c r="AK114" s="4">
        <v>5</v>
      </c>
      <c r="AL114" s="4">
        <v>6</v>
      </c>
      <c r="AM114" s="4">
        <v>3</v>
      </c>
      <c r="AN114" s="4">
        <v>7</v>
      </c>
      <c r="AO114" s="4">
        <v>8</v>
      </c>
      <c r="AP114" s="4">
        <v>7</v>
      </c>
      <c r="AQ114" s="4">
        <v>3</v>
      </c>
      <c r="AR114" s="4">
        <v>3</v>
      </c>
      <c r="AS114" s="4">
        <v>6</v>
      </c>
      <c r="AT114" s="4">
        <v>-23</v>
      </c>
    </row>
    <row r="115" spans="1:46" ht="16.5" customHeight="1">
      <c r="A115" s="4">
        <v>21991</v>
      </c>
      <c r="B115" s="4">
        <v>0</v>
      </c>
      <c r="C115" s="4">
        <v>1962</v>
      </c>
      <c r="D115" s="8">
        <v>44212.405520775501</v>
      </c>
      <c r="E115" s="4" t="s">
        <v>187</v>
      </c>
      <c r="F115" s="4">
        <v>1</v>
      </c>
      <c r="G115" s="4">
        <v>1</v>
      </c>
      <c r="H115" s="4">
        <v>2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9</v>
      </c>
      <c r="AA115" s="4">
        <v>18</v>
      </c>
      <c r="AB115" s="4">
        <v>6</v>
      </c>
      <c r="AC115" s="4">
        <v>7</v>
      </c>
      <c r="AD115" s="4">
        <v>6</v>
      </c>
      <c r="AE115" s="4">
        <v>3</v>
      </c>
      <c r="AF115" s="4">
        <v>3</v>
      </c>
      <c r="AG115" s="4">
        <v>3</v>
      </c>
      <c r="AH115" s="4">
        <v>4</v>
      </c>
      <c r="AI115" s="4">
        <v>4</v>
      </c>
      <c r="AJ115" s="4">
        <v>3</v>
      </c>
      <c r="AK115" s="4">
        <v>3</v>
      </c>
      <c r="AL115" s="4">
        <v>3</v>
      </c>
      <c r="AM115" s="4">
        <v>2</v>
      </c>
      <c r="AN115" s="4">
        <v>2</v>
      </c>
      <c r="AO115" s="4">
        <v>3</v>
      </c>
      <c r="AP115" s="4">
        <v>2</v>
      </c>
      <c r="AQ115" s="4">
        <v>3</v>
      </c>
      <c r="AR115" s="4">
        <v>2</v>
      </c>
      <c r="AS115" s="4">
        <v>2</v>
      </c>
      <c r="AT115" s="4">
        <v>-10</v>
      </c>
    </row>
    <row r="116" spans="1:46" ht="16.5" customHeight="1">
      <c r="A116" s="4">
        <v>22001</v>
      </c>
      <c r="B116" s="4">
        <v>0</v>
      </c>
      <c r="C116" s="4">
        <v>2001</v>
      </c>
      <c r="D116" s="8">
        <v>44213.405520775501</v>
      </c>
      <c r="E116" s="4" t="s">
        <v>30</v>
      </c>
      <c r="F116" s="4">
        <v>2</v>
      </c>
      <c r="G116" s="4">
        <v>2</v>
      </c>
      <c r="H116" s="4">
        <v>2</v>
      </c>
      <c r="I116" s="4">
        <v>2</v>
      </c>
      <c r="J116" s="4">
        <v>2</v>
      </c>
      <c r="K116" s="4">
        <v>4</v>
      </c>
      <c r="L116" s="4">
        <v>4</v>
      </c>
      <c r="M116" s="4">
        <v>4</v>
      </c>
      <c r="N116" s="4">
        <v>1</v>
      </c>
      <c r="O116" s="4">
        <v>3</v>
      </c>
      <c r="P116" s="4">
        <v>3</v>
      </c>
      <c r="Q116" s="4">
        <v>3</v>
      </c>
      <c r="R116" s="4">
        <v>3</v>
      </c>
      <c r="S116" s="4">
        <v>3</v>
      </c>
      <c r="T116" s="4">
        <v>3</v>
      </c>
      <c r="U116" s="4">
        <v>2</v>
      </c>
      <c r="V116" s="4">
        <v>2</v>
      </c>
      <c r="W116" s="4">
        <v>2</v>
      </c>
      <c r="X116" s="4">
        <v>2</v>
      </c>
      <c r="Y116" s="4">
        <v>3</v>
      </c>
      <c r="Z116" s="4">
        <v>2</v>
      </c>
      <c r="AA116" s="4">
        <v>2</v>
      </c>
      <c r="AB116" s="4">
        <v>2</v>
      </c>
      <c r="AC116" s="4">
        <v>3</v>
      </c>
      <c r="AD116" s="4">
        <v>2</v>
      </c>
      <c r="AE116" s="4">
        <v>3</v>
      </c>
      <c r="AF116" s="4">
        <v>2</v>
      </c>
      <c r="AG116" s="4">
        <v>32</v>
      </c>
      <c r="AH116" s="4">
        <v>4</v>
      </c>
      <c r="AI116" s="4">
        <v>3</v>
      </c>
      <c r="AJ116" s="4">
        <v>2</v>
      </c>
      <c r="AK116" s="4">
        <v>3</v>
      </c>
      <c r="AL116" s="4">
        <v>3</v>
      </c>
      <c r="AM116" s="4">
        <v>1</v>
      </c>
      <c r="AN116" s="4">
        <v>2</v>
      </c>
      <c r="AO116" s="4">
        <v>3</v>
      </c>
      <c r="AP116" s="4">
        <v>2</v>
      </c>
      <c r="AQ116" s="4">
        <v>4</v>
      </c>
      <c r="AR116" s="4">
        <v>2</v>
      </c>
      <c r="AS116" s="4">
        <v>3</v>
      </c>
      <c r="AT116" s="4">
        <v>7</v>
      </c>
    </row>
    <row r="117" spans="1:46" ht="16.5" customHeight="1">
      <c r="A117" s="4">
        <v>22038</v>
      </c>
      <c r="B117" s="4">
        <v>0</v>
      </c>
      <c r="C117" s="4">
        <v>1998</v>
      </c>
      <c r="D117" s="8">
        <v>44214.405520775501</v>
      </c>
      <c r="E117" s="4" t="s">
        <v>30</v>
      </c>
      <c r="F117" s="4">
        <v>1</v>
      </c>
      <c r="G117" s="4">
        <v>2</v>
      </c>
      <c r="H117" s="4">
        <v>2</v>
      </c>
      <c r="I117" s="4">
        <v>3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3</v>
      </c>
      <c r="U117" s="4">
        <v>2</v>
      </c>
      <c r="V117" s="4">
        <v>3</v>
      </c>
      <c r="W117" s="4">
        <v>1</v>
      </c>
      <c r="X117" s="4">
        <v>2</v>
      </c>
      <c r="Y117" s="4">
        <v>2</v>
      </c>
      <c r="Z117" s="4">
        <v>4</v>
      </c>
      <c r="AA117" s="4">
        <v>11</v>
      </c>
      <c r="AB117" s="4">
        <v>8</v>
      </c>
      <c r="AC117" s="4">
        <v>10</v>
      </c>
      <c r="AD117" s="4">
        <v>35</v>
      </c>
      <c r="AE117" s="4">
        <v>4</v>
      </c>
      <c r="AF117" s="4">
        <v>3</v>
      </c>
      <c r="AG117" s="4">
        <v>3</v>
      </c>
      <c r="AH117" s="4">
        <v>5</v>
      </c>
      <c r="AI117" s="4">
        <v>3</v>
      </c>
      <c r="AJ117" s="4">
        <v>2</v>
      </c>
      <c r="AK117" s="4">
        <v>5</v>
      </c>
      <c r="AL117" s="4">
        <v>3</v>
      </c>
      <c r="AM117" s="4">
        <v>3</v>
      </c>
      <c r="AN117" s="4">
        <v>3</v>
      </c>
      <c r="AO117" s="4">
        <v>3</v>
      </c>
      <c r="AP117" s="4">
        <v>3</v>
      </c>
      <c r="AQ117" s="4">
        <v>2</v>
      </c>
      <c r="AR117" s="4">
        <v>3</v>
      </c>
      <c r="AS117" s="4">
        <v>5</v>
      </c>
      <c r="AT117" s="4">
        <v>-21</v>
      </c>
    </row>
    <row r="118" spans="1:46" ht="16.5" customHeight="1">
      <c r="A118" s="4">
        <v>22057</v>
      </c>
      <c r="B118" s="4">
        <v>0</v>
      </c>
      <c r="C118" s="4">
        <v>2001</v>
      </c>
      <c r="D118" s="8">
        <v>44215.405520775501</v>
      </c>
      <c r="E118" s="4" t="s">
        <v>112</v>
      </c>
      <c r="F118" s="4">
        <v>1</v>
      </c>
      <c r="G118" s="4">
        <v>2</v>
      </c>
      <c r="H118" s="4">
        <v>1</v>
      </c>
      <c r="I118" s="4">
        <v>1</v>
      </c>
      <c r="J118" s="4">
        <v>1</v>
      </c>
      <c r="K118" s="4">
        <v>3</v>
      </c>
      <c r="L118" s="4">
        <v>4</v>
      </c>
      <c r="M118" s="4">
        <v>3</v>
      </c>
      <c r="N118" s="4">
        <v>1</v>
      </c>
      <c r="O118" s="4">
        <v>3</v>
      </c>
      <c r="P118" s="4">
        <v>1</v>
      </c>
      <c r="Q118" s="4">
        <v>1</v>
      </c>
      <c r="R118" s="4">
        <v>3</v>
      </c>
      <c r="S118" s="4">
        <v>4</v>
      </c>
      <c r="T118" s="4">
        <v>4</v>
      </c>
      <c r="U118" s="4">
        <v>3</v>
      </c>
      <c r="V118" s="4">
        <v>3</v>
      </c>
      <c r="W118" s="4">
        <v>1</v>
      </c>
      <c r="X118" s="4">
        <v>1</v>
      </c>
      <c r="Y118" s="4">
        <v>3</v>
      </c>
      <c r="Z118" s="4">
        <v>3</v>
      </c>
      <c r="AA118" s="4">
        <v>4</v>
      </c>
      <c r="AB118" s="4">
        <v>2</v>
      </c>
      <c r="AC118" s="4">
        <v>4</v>
      </c>
      <c r="AD118" s="4">
        <v>4</v>
      </c>
      <c r="AE118" s="4">
        <v>3</v>
      </c>
      <c r="AF118" s="4">
        <v>3</v>
      </c>
      <c r="AG118" s="4">
        <v>4</v>
      </c>
      <c r="AH118" s="4">
        <v>4</v>
      </c>
      <c r="AI118" s="4">
        <v>3</v>
      </c>
      <c r="AJ118" s="4">
        <v>4</v>
      </c>
      <c r="AK118" s="4">
        <v>4</v>
      </c>
      <c r="AL118" s="4">
        <v>2</v>
      </c>
      <c r="AM118" s="4">
        <v>2</v>
      </c>
      <c r="AN118" s="4">
        <v>3</v>
      </c>
      <c r="AO118" s="4">
        <v>2</v>
      </c>
      <c r="AP118" s="4">
        <v>2</v>
      </c>
      <c r="AQ118" s="4">
        <v>3</v>
      </c>
      <c r="AR118" s="4">
        <v>2</v>
      </c>
      <c r="AS118" s="4">
        <v>3</v>
      </c>
      <c r="AT118" s="4">
        <v>-15</v>
      </c>
    </row>
    <row r="119" spans="1:46" ht="16.5" customHeight="1">
      <c r="A119" s="4">
        <v>22080</v>
      </c>
      <c r="B119" s="4">
        <v>1</v>
      </c>
      <c r="C119" s="4">
        <v>1975</v>
      </c>
      <c r="D119" s="8">
        <v>44216.405520775501</v>
      </c>
      <c r="E119" s="4" t="s">
        <v>188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5</v>
      </c>
      <c r="AA119" s="4">
        <v>6</v>
      </c>
      <c r="AB119" s="4">
        <v>6</v>
      </c>
      <c r="AC119" s="4">
        <v>6</v>
      </c>
      <c r="AD119" s="4">
        <v>7</v>
      </c>
      <c r="AE119" s="4">
        <v>3</v>
      </c>
      <c r="AF119" s="4">
        <v>4</v>
      </c>
      <c r="AG119" s="4">
        <v>8</v>
      </c>
      <c r="AH119" s="4">
        <v>4</v>
      </c>
      <c r="AI119" s="4">
        <v>17</v>
      </c>
      <c r="AJ119" s="4">
        <v>3</v>
      </c>
      <c r="AK119" s="4">
        <v>4</v>
      </c>
      <c r="AL119" s="4">
        <v>5</v>
      </c>
      <c r="AM119" s="4">
        <v>3</v>
      </c>
      <c r="AN119" s="4">
        <v>6</v>
      </c>
      <c r="AO119" s="4">
        <v>5</v>
      </c>
      <c r="AP119" s="4">
        <v>5</v>
      </c>
      <c r="AQ119" s="4">
        <v>3</v>
      </c>
      <c r="AR119" s="4">
        <v>3</v>
      </c>
      <c r="AS119" s="4">
        <v>3</v>
      </c>
      <c r="AT119" s="4">
        <v>-9</v>
      </c>
    </row>
    <row r="120" spans="1:46" ht="16.5" customHeight="1">
      <c r="A120" s="4">
        <v>22050</v>
      </c>
      <c r="B120" s="4">
        <v>0</v>
      </c>
      <c r="C120" s="4">
        <v>1977</v>
      </c>
      <c r="D120" s="8">
        <v>44217.405520775501</v>
      </c>
      <c r="E120" s="4" t="s">
        <v>189</v>
      </c>
      <c r="F120" s="4">
        <v>2</v>
      </c>
      <c r="G120" s="4">
        <v>3</v>
      </c>
      <c r="H120" s="4">
        <v>2</v>
      </c>
      <c r="I120" s="4">
        <v>2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2</v>
      </c>
      <c r="T120" s="4">
        <v>4</v>
      </c>
      <c r="U120" s="4">
        <v>3</v>
      </c>
      <c r="V120" s="4">
        <v>3</v>
      </c>
      <c r="W120" s="4">
        <v>1</v>
      </c>
      <c r="X120" s="4">
        <v>3</v>
      </c>
      <c r="Y120" s="4">
        <v>2</v>
      </c>
      <c r="Z120" s="4">
        <v>20</v>
      </c>
      <c r="AA120" s="4">
        <v>5</v>
      </c>
      <c r="AB120" s="4">
        <v>10</v>
      </c>
      <c r="AC120" s="4">
        <v>4</v>
      </c>
      <c r="AD120" s="4">
        <v>8</v>
      </c>
      <c r="AE120" s="4">
        <v>3</v>
      </c>
      <c r="AF120" s="4">
        <v>3</v>
      </c>
      <c r="AG120" s="4">
        <v>4</v>
      </c>
      <c r="AH120" s="4">
        <v>6</v>
      </c>
      <c r="AI120" s="4">
        <v>4</v>
      </c>
      <c r="AJ120" s="4">
        <v>3</v>
      </c>
      <c r="AK120" s="4">
        <v>6</v>
      </c>
      <c r="AL120" s="4">
        <v>3</v>
      </c>
      <c r="AM120" s="4">
        <v>3</v>
      </c>
      <c r="AN120" s="4">
        <v>4</v>
      </c>
      <c r="AO120" s="4">
        <v>3</v>
      </c>
      <c r="AP120" s="4">
        <v>4</v>
      </c>
      <c r="AQ120" s="4">
        <v>3</v>
      </c>
      <c r="AR120" s="4">
        <v>3</v>
      </c>
      <c r="AS120" s="4">
        <v>11</v>
      </c>
      <c r="AT120" s="4">
        <v>-17</v>
      </c>
    </row>
    <row r="121" spans="1:46" ht="16.5" customHeight="1">
      <c r="A121" s="4">
        <v>22088</v>
      </c>
      <c r="B121" s="4">
        <v>0</v>
      </c>
      <c r="C121" s="4">
        <v>1970</v>
      </c>
      <c r="D121" s="8">
        <v>44218.405520775501</v>
      </c>
      <c r="E121" s="4" t="s">
        <v>190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3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3</v>
      </c>
      <c r="Y121" s="4">
        <v>1</v>
      </c>
      <c r="Z121" s="4">
        <v>3</v>
      </c>
      <c r="AA121" s="4">
        <v>3</v>
      </c>
      <c r="AB121" s="4">
        <v>3</v>
      </c>
      <c r="AC121" s="4">
        <v>5</v>
      </c>
      <c r="AD121" s="4">
        <v>3</v>
      </c>
      <c r="AE121" s="4">
        <v>4</v>
      </c>
      <c r="AF121" s="4">
        <v>3</v>
      </c>
      <c r="AG121" s="4">
        <v>4</v>
      </c>
      <c r="AH121" s="4">
        <v>4</v>
      </c>
      <c r="AI121" s="4">
        <v>4</v>
      </c>
      <c r="AJ121" s="4">
        <v>2</v>
      </c>
      <c r="AK121" s="4">
        <v>2</v>
      </c>
      <c r="AL121" s="4">
        <v>2</v>
      </c>
      <c r="AM121" s="4">
        <v>2</v>
      </c>
      <c r="AN121" s="4">
        <v>5</v>
      </c>
      <c r="AO121" s="4">
        <v>3</v>
      </c>
      <c r="AP121" s="4">
        <v>3</v>
      </c>
      <c r="AQ121" s="4">
        <v>2</v>
      </c>
      <c r="AR121" s="4">
        <v>3</v>
      </c>
      <c r="AS121" s="4">
        <v>4</v>
      </c>
      <c r="AT121" s="4">
        <v>-2</v>
      </c>
    </row>
    <row r="122" spans="1:46" ht="16.5" customHeight="1">
      <c r="A122" s="4">
        <v>21669</v>
      </c>
      <c r="B122" s="4">
        <v>0</v>
      </c>
      <c r="C122" s="4">
        <v>1995</v>
      </c>
      <c r="D122" s="8">
        <v>44219.405520775501</v>
      </c>
      <c r="E122" s="4" t="s">
        <v>32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4</v>
      </c>
      <c r="L122" s="4">
        <v>4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4</v>
      </c>
      <c r="S122" s="4">
        <v>3</v>
      </c>
      <c r="T122" s="4">
        <v>4</v>
      </c>
      <c r="U122" s="4">
        <v>3</v>
      </c>
      <c r="V122" s="4">
        <v>4</v>
      </c>
      <c r="W122" s="4">
        <v>1</v>
      </c>
      <c r="X122" s="4">
        <v>1</v>
      </c>
      <c r="Y122" s="4">
        <v>1</v>
      </c>
      <c r="Z122" s="4">
        <v>3</v>
      </c>
      <c r="AA122" s="4">
        <v>2</v>
      </c>
      <c r="AB122" s="4">
        <v>4</v>
      </c>
      <c r="AC122" s="4">
        <v>3</v>
      </c>
      <c r="AD122" s="4">
        <v>3</v>
      </c>
      <c r="AE122" s="4">
        <v>2</v>
      </c>
      <c r="AF122" s="4">
        <v>2</v>
      </c>
      <c r="AG122" s="4">
        <v>6</v>
      </c>
      <c r="AH122" s="4">
        <v>6</v>
      </c>
      <c r="AI122" s="4">
        <v>4</v>
      </c>
      <c r="AJ122" s="4">
        <v>2</v>
      </c>
      <c r="AK122" s="4">
        <v>5</v>
      </c>
      <c r="AL122" s="4">
        <v>3</v>
      </c>
      <c r="AM122" s="4">
        <v>3</v>
      </c>
      <c r="AN122" s="4">
        <v>2</v>
      </c>
      <c r="AO122" s="4">
        <v>2</v>
      </c>
      <c r="AP122" s="4">
        <v>3</v>
      </c>
      <c r="AQ122" s="4">
        <v>3</v>
      </c>
      <c r="AR122" s="4">
        <v>2</v>
      </c>
      <c r="AS122" s="4">
        <v>2</v>
      </c>
      <c r="AT122" s="4">
        <v>-9</v>
      </c>
    </row>
    <row r="123" spans="1:46" ht="16.5" customHeight="1">
      <c r="A123" s="4">
        <v>22221</v>
      </c>
      <c r="B123" s="4">
        <v>1</v>
      </c>
      <c r="C123" s="4">
        <v>1955</v>
      </c>
      <c r="D123" s="8">
        <v>44220.405520775501</v>
      </c>
      <c r="E123" s="4" t="s">
        <v>191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4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4</v>
      </c>
      <c r="Z123" s="4">
        <v>6</v>
      </c>
      <c r="AA123" s="4">
        <v>7</v>
      </c>
      <c r="AB123" s="4">
        <v>5</v>
      </c>
      <c r="AC123" s="4">
        <v>3</v>
      </c>
      <c r="AD123" s="4">
        <v>8</v>
      </c>
      <c r="AE123" s="4">
        <v>2</v>
      </c>
      <c r="AF123" s="4">
        <v>4</v>
      </c>
      <c r="AG123" s="4">
        <v>4</v>
      </c>
      <c r="AH123" s="4">
        <v>4</v>
      </c>
      <c r="AI123" s="4">
        <v>2</v>
      </c>
      <c r="AJ123" s="4">
        <v>2</v>
      </c>
      <c r="AK123" s="4">
        <v>4</v>
      </c>
      <c r="AL123" s="4">
        <v>5</v>
      </c>
      <c r="AM123" s="4">
        <v>4</v>
      </c>
      <c r="AN123" s="4">
        <v>4</v>
      </c>
      <c r="AO123" s="4">
        <v>2</v>
      </c>
      <c r="AP123" s="4">
        <v>3</v>
      </c>
      <c r="AQ123" s="4">
        <v>3</v>
      </c>
      <c r="AR123" s="4">
        <v>2</v>
      </c>
      <c r="AS123" s="4">
        <v>4</v>
      </c>
      <c r="AT123" s="4">
        <v>-3</v>
      </c>
    </row>
    <row r="124" spans="1:46" ht="16.5" customHeight="1">
      <c r="A124" s="4">
        <v>22323</v>
      </c>
      <c r="B124" s="4">
        <v>0</v>
      </c>
      <c r="C124" s="4">
        <v>1998</v>
      </c>
      <c r="D124" s="8">
        <v>44221.405520775501</v>
      </c>
      <c r="E124" s="4" t="s">
        <v>68</v>
      </c>
      <c r="F124" s="4">
        <v>3</v>
      </c>
      <c r="G124" s="4">
        <v>3</v>
      </c>
      <c r="H124" s="4">
        <v>2</v>
      </c>
      <c r="I124" s="4">
        <v>3</v>
      </c>
      <c r="J124" s="4">
        <v>2</v>
      </c>
      <c r="K124" s="4">
        <v>4</v>
      </c>
      <c r="L124" s="4">
        <v>2</v>
      </c>
      <c r="M124" s="4">
        <v>1</v>
      </c>
      <c r="N124" s="4">
        <v>2</v>
      </c>
      <c r="O124" s="4">
        <v>3</v>
      </c>
      <c r="P124" s="4">
        <v>1</v>
      </c>
      <c r="Q124" s="4">
        <v>3</v>
      </c>
      <c r="R124" s="4">
        <v>3</v>
      </c>
      <c r="S124" s="4">
        <v>3</v>
      </c>
      <c r="T124" s="4">
        <v>3</v>
      </c>
      <c r="U124" s="4">
        <v>3</v>
      </c>
      <c r="V124" s="4">
        <v>3</v>
      </c>
      <c r="W124" s="4">
        <v>2</v>
      </c>
      <c r="X124" s="4">
        <v>2</v>
      </c>
      <c r="Y124" s="4">
        <v>4</v>
      </c>
      <c r="Z124" s="4">
        <v>6</v>
      </c>
      <c r="AA124" s="4">
        <v>21</v>
      </c>
      <c r="AB124" s="4">
        <v>4</v>
      </c>
      <c r="AC124" s="4">
        <v>5</v>
      </c>
      <c r="AD124" s="4">
        <v>5</v>
      </c>
      <c r="AE124" s="4">
        <v>5</v>
      </c>
      <c r="AF124" s="4">
        <v>551</v>
      </c>
      <c r="AG124" s="4">
        <v>3</v>
      </c>
      <c r="AH124" s="4">
        <v>7</v>
      </c>
      <c r="AI124" s="4">
        <v>4</v>
      </c>
      <c r="AJ124" s="4">
        <v>17</v>
      </c>
      <c r="AK124" s="4">
        <v>5</v>
      </c>
      <c r="AL124" s="4">
        <v>2</v>
      </c>
      <c r="AM124" s="4">
        <v>8</v>
      </c>
      <c r="AN124" s="4">
        <v>4</v>
      </c>
      <c r="AO124" s="4">
        <v>3</v>
      </c>
      <c r="AP124" s="4">
        <v>3</v>
      </c>
      <c r="AQ124" s="4">
        <v>4</v>
      </c>
      <c r="AR124" s="4">
        <v>3</v>
      </c>
      <c r="AS124" s="4">
        <v>6</v>
      </c>
      <c r="AT124" s="4">
        <v>-3</v>
      </c>
    </row>
    <row r="125" spans="1:46" ht="16.5" customHeight="1">
      <c r="A125" s="4">
        <v>22394</v>
      </c>
      <c r="B125" s="4">
        <v>0</v>
      </c>
      <c r="C125" s="4">
        <v>1997</v>
      </c>
      <c r="D125" s="8">
        <v>44222.405520775501</v>
      </c>
      <c r="E125" s="4" t="s">
        <v>50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2</v>
      </c>
      <c r="L125" s="4">
        <v>2</v>
      </c>
      <c r="M125" s="4">
        <v>2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2</v>
      </c>
      <c r="T125" s="4">
        <v>3</v>
      </c>
      <c r="U125" s="4">
        <v>3</v>
      </c>
      <c r="V125" s="4">
        <v>3</v>
      </c>
      <c r="W125" s="4">
        <v>1</v>
      </c>
      <c r="X125" s="4">
        <v>1</v>
      </c>
      <c r="Y125" s="4">
        <v>1</v>
      </c>
      <c r="Z125" s="4">
        <v>4</v>
      </c>
      <c r="AA125" s="4">
        <v>4</v>
      </c>
      <c r="AB125" s="4">
        <v>6</v>
      </c>
      <c r="AC125" s="4">
        <v>4</v>
      </c>
      <c r="AD125" s="4">
        <v>6</v>
      </c>
      <c r="AE125" s="4">
        <v>3</v>
      </c>
      <c r="AF125" s="4">
        <v>6</v>
      </c>
      <c r="AG125" s="4">
        <v>5</v>
      </c>
      <c r="AH125" s="4">
        <v>9</v>
      </c>
      <c r="AI125" s="4">
        <v>7</v>
      </c>
      <c r="AJ125" s="4">
        <v>3</v>
      </c>
      <c r="AK125" s="4">
        <v>4</v>
      </c>
      <c r="AL125" s="4">
        <v>3</v>
      </c>
      <c r="AM125" s="4">
        <v>4</v>
      </c>
      <c r="AN125" s="4">
        <v>4</v>
      </c>
      <c r="AO125" s="4">
        <v>3</v>
      </c>
      <c r="AP125" s="4">
        <v>3</v>
      </c>
      <c r="AQ125" s="4">
        <v>2</v>
      </c>
      <c r="AR125" s="4">
        <v>4</v>
      </c>
      <c r="AS125" s="4">
        <v>5</v>
      </c>
      <c r="AT125" s="4">
        <v>-31</v>
      </c>
    </row>
    <row r="126" spans="1:46" ht="16.5" customHeight="1">
      <c r="A126" s="4">
        <v>22408</v>
      </c>
      <c r="B126" s="4">
        <v>0</v>
      </c>
      <c r="C126" s="4">
        <v>1999</v>
      </c>
      <c r="D126" s="8">
        <v>44223.405520775501</v>
      </c>
      <c r="E126" s="4" t="s">
        <v>30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3</v>
      </c>
      <c r="L126" s="4">
        <v>2</v>
      </c>
      <c r="M126" s="4">
        <v>4</v>
      </c>
      <c r="N126" s="4">
        <v>2</v>
      </c>
      <c r="O126" s="4">
        <v>1</v>
      </c>
      <c r="P126" s="4">
        <v>1</v>
      </c>
      <c r="Q126" s="4">
        <v>3</v>
      </c>
      <c r="R126" s="4">
        <v>2</v>
      </c>
      <c r="S126" s="4">
        <v>2</v>
      </c>
      <c r="T126" s="4">
        <v>3</v>
      </c>
      <c r="U126" s="4">
        <v>3</v>
      </c>
      <c r="V126" s="4">
        <v>3</v>
      </c>
      <c r="W126" s="4">
        <v>2</v>
      </c>
      <c r="X126" s="4">
        <v>1</v>
      </c>
      <c r="Y126" s="4">
        <v>1</v>
      </c>
      <c r="Z126" s="4">
        <v>10</v>
      </c>
      <c r="AA126" s="4">
        <v>14</v>
      </c>
      <c r="AB126" s="4">
        <v>6</v>
      </c>
      <c r="AC126" s="4">
        <v>4</v>
      </c>
      <c r="AD126" s="4">
        <v>7</v>
      </c>
      <c r="AE126" s="4">
        <v>5</v>
      </c>
      <c r="AF126" s="4">
        <v>5</v>
      </c>
      <c r="AG126" s="4">
        <v>6</v>
      </c>
      <c r="AH126" s="4">
        <v>7</v>
      </c>
      <c r="AI126" s="4">
        <v>6</v>
      </c>
      <c r="AJ126" s="4">
        <v>3</v>
      </c>
      <c r="AK126" s="4">
        <v>5</v>
      </c>
      <c r="AL126" s="4">
        <v>3</v>
      </c>
      <c r="AM126" s="4">
        <v>5</v>
      </c>
      <c r="AN126" s="4">
        <v>7</v>
      </c>
      <c r="AO126" s="4">
        <v>4</v>
      </c>
      <c r="AP126" s="4">
        <v>4</v>
      </c>
      <c r="AQ126" s="4">
        <v>5</v>
      </c>
      <c r="AR126" s="4">
        <v>4</v>
      </c>
      <c r="AS126" s="4">
        <v>5</v>
      </c>
      <c r="AT126" s="4">
        <v>-21</v>
      </c>
    </row>
    <row r="127" spans="1:46" ht="16.5" customHeight="1">
      <c r="A127" s="4">
        <v>22409</v>
      </c>
      <c r="B127" s="4">
        <v>0</v>
      </c>
      <c r="C127" s="4">
        <v>1998</v>
      </c>
      <c r="D127" s="8">
        <v>44224.405520775501</v>
      </c>
      <c r="E127" s="4" t="s">
        <v>69</v>
      </c>
      <c r="F127" s="4">
        <v>1</v>
      </c>
      <c r="G127" s="4">
        <v>1</v>
      </c>
      <c r="H127" s="4">
        <v>2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2</v>
      </c>
      <c r="S127" s="4">
        <v>3</v>
      </c>
      <c r="T127" s="4">
        <v>3</v>
      </c>
      <c r="U127" s="4">
        <v>3</v>
      </c>
      <c r="V127" s="4">
        <v>3</v>
      </c>
      <c r="W127" s="4">
        <v>1</v>
      </c>
      <c r="X127" s="4">
        <v>1</v>
      </c>
      <c r="Y127" s="4">
        <v>2</v>
      </c>
      <c r="Z127" s="4">
        <v>9</v>
      </c>
      <c r="AA127" s="4">
        <v>4</v>
      </c>
      <c r="AB127" s="4">
        <v>9</v>
      </c>
      <c r="AC127" s="4">
        <v>11</v>
      </c>
      <c r="AD127" s="4">
        <v>11</v>
      </c>
      <c r="AE127" s="4">
        <v>4</v>
      </c>
      <c r="AF127" s="4">
        <v>6</v>
      </c>
      <c r="AG127" s="4">
        <v>7</v>
      </c>
      <c r="AH127" s="4">
        <v>4</v>
      </c>
      <c r="AI127" s="4">
        <v>6</v>
      </c>
      <c r="AJ127" s="4">
        <v>3</v>
      </c>
      <c r="AK127" s="4">
        <v>4</v>
      </c>
      <c r="AL127" s="4">
        <v>8</v>
      </c>
      <c r="AM127" s="4">
        <v>5</v>
      </c>
      <c r="AN127" s="4">
        <v>5</v>
      </c>
      <c r="AO127" s="4">
        <v>5</v>
      </c>
      <c r="AP127" s="4">
        <v>4</v>
      </c>
      <c r="AQ127" s="4">
        <v>3</v>
      </c>
      <c r="AR127" s="4">
        <v>4</v>
      </c>
      <c r="AS127" s="4">
        <v>6</v>
      </c>
      <c r="AT127" s="4">
        <v>-33</v>
      </c>
    </row>
    <row r="128" spans="1:46" ht="16.5" customHeight="1">
      <c r="A128" s="4">
        <v>22410</v>
      </c>
      <c r="B128" s="4">
        <v>0</v>
      </c>
      <c r="C128" s="4">
        <v>1977</v>
      </c>
      <c r="D128" s="8">
        <v>44225.405520775501</v>
      </c>
      <c r="E128" s="4" t="s">
        <v>30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3</v>
      </c>
      <c r="T128" s="4">
        <v>4</v>
      </c>
      <c r="U128" s="4">
        <v>3</v>
      </c>
      <c r="V128" s="4">
        <v>3</v>
      </c>
      <c r="W128" s="4">
        <v>1</v>
      </c>
      <c r="X128" s="4">
        <v>3</v>
      </c>
      <c r="Y128" s="4">
        <v>1</v>
      </c>
      <c r="Z128" s="4">
        <v>3</v>
      </c>
      <c r="AA128" s="4">
        <v>4</v>
      </c>
      <c r="AB128" s="4">
        <v>3</v>
      </c>
      <c r="AC128" s="4">
        <v>4</v>
      </c>
      <c r="AD128" s="4">
        <v>3</v>
      </c>
      <c r="AE128" s="4">
        <v>2</v>
      </c>
      <c r="AF128" s="4">
        <v>2</v>
      </c>
      <c r="AG128" s="4">
        <v>2</v>
      </c>
      <c r="AH128" s="4">
        <v>3</v>
      </c>
      <c r="AI128" s="4">
        <v>3</v>
      </c>
      <c r="AJ128" s="4">
        <v>2</v>
      </c>
      <c r="AK128" s="4">
        <v>2</v>
      </c>
      <c r="AL128" s="4">
        <v>3</v>
      </c>
      <c r="AM128" s="4">
        <v>3</v>
      </c>
      <c r="AN128" s="4">
        <v>3</v>
      </c>
      <c r="AO128" s="4">
        <v>3</v>
      </c>
      <c r="AP128" s="4">
        <v>2</v>
      </c>
      <c r="AQ128" s="4">
        <v>3</v>
      </c>
      <c r="AR128" s="4">
        <v>2</v>
      </c>
      <c r="AS128" s="4">
        <v>3</v>
      </c>
      <c r="AT128" s="4">
        <v>-13</v>
      </c>
    </row>
    <row r="129" spans="1:46" ht="16.5" customHeight="1">
      <c r="A129" s="4">
        <v>22510</v>
      </c>
      <c r="B129" s="4">
        <v>1</v>
      </c>
      <c r="C129" s="4">
        <v>1995</v>
      </c>
      <c r="D129" s="8">
        <v>44226.405520775501</v>
      </c>
      <c r="E129" s="4" t="s">
        <v>33</v>
      </c>
      <c r="F129" s="4">
        <v>1</v>
      </c>
      <c r="G129" s="4">
        <v>1</v>
      </c>
      <c r="H129" s="4">
        <v>2</v>
      </c>
      <c r="I129" s="4">
        <v>2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3</v>
      </c>
      <c r="U129" s="4">
        <v>2</v>
      </c>
      <c r="V129" s="4">
        <v>2</v>
      </c>
      <c r="W129" s="4">
        <v>1</v>
      </c>
      <c r="X129" s="4">
        <v>3</v>
      </c>
      <c r="Y129" s="4">
        <v>2</v>
      </c>
      <c r="Z129" s="4">
        <v>30</v>
      </c>
      <c r="AA129" s="4">
        <v>39</v>
      </c>
      <c r="AB129" s="4">
        <v>25</v>
      </c>
      <c r="AC129" s="4">
        <v>27</v>
      </c>
      <c r="AD129" s="4">
        <v>20</v>
      </c>
      <c r="AE129" s="4">
        <v>8</v>
      </c>
      <c r="AF129" s="4">
        <v>10</v>
      </c>
      <c r="AG129" s="4">
        <v>12</v>
      </c>
      <c r="AH129" s="4">
        <v>25</v>
      </c>
      <c r="AI129" s="4">
        <v>48</v>
      </c>
      <c r="AJ129" s="4">
        <v>5</v>
      </c>
      <c r="AK129" s="4">
        <v>19</v>
      </c>
      <c r="AL129" s="4">
        <v>13</v>
      </c>
      <c r="AM129" s="4">
        <v>14</v>
      </c>
      <c r="AN129" s="4">
        <v>26</v>
      </c>
      <c r="AO129" s="4">
        <v>14</v>
      </c>
      <c r="AP129" s="4">
        <v>9</v>
      </c>
      <c r="AQ129" s="4">
        <v>6</v>
      </c>
      <c r="AR129" s="4">
        <v>20</v>
      </c>
      <c r="AS129" s="4">
        <v>15</v>
      </c>
      <c r="AT129" s="4">
        <v>-18</v>
      </c>
    </row>
    <row r="130" spans="1:46" ht="16.5" customHeight="1">
      <c r="A130" s="4">
        <v>22528</v>
      </c>
      <c r="B130" s="4">
        <v>0</v>
      </c>
      <c r="C130" s="4">
        <v>1998</v>
      </c>
      <c r="D130" s="8">
        <v>44227.405520775501</v>
      </c>
      <c r="E130" s="4" t="s">
        <v>70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2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2</v>
      </c>
      <c r="T130" s="4">
        <v>3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3</v>
      </c>
      <c r="AA130" s="4">
        <v>6</v>
      </c>
      <c r="AB130" s="4">
        <v>5</v>
      </c>
      <c r="AC130" s="4">
        <v>2</v>
      </c>
      <c r="AD130" s="4">
        <v>6</v>
      </c>
      <c r="AE130" s="4">
        <v>5</v>
      </c>
      <c r="AF130" s="4">
        <v>2</v>
      </c>
      <c r="AG130" s="4">
        <v>4</v>
      </c>
      <c r="AH130" s="4">
        <v>4</v>
      </c>
      <c r="AI130" s="4">
        <v>3</v>
      </c>
      <c r="AJ130" s="4">
        <v>3</v>
      </c>
      <c r="AK130" s="4">
        <v>3</v>
      </c>
      <c r="AL130" s="4">
        <v>2</v>
      </c>
      <c r="AM130" s="4">
        <v>4</v>
      </c>
      <c r="AN130" s="4">
        <v>4</v>
      </c>
      <c r="AO130" s="4">
        <v>8</v>
      </c>
      <c r="AP130" s="4">
        <v>2</v>
      </c>
      <c r="AQ130" s="4">
        <v>2</v>
      </c>
      <c r="AR130" s="4">
        <v>2</v>
      </c>
      <c r="AS130" s="4">
        <v>4</v>
      </c>
      <c r="AT130" s="4">
        <v>-19</v>
      </c>
    </row>
    <row r="131" spans="1:46" ht="16.5" customHeight="1">
      <c r="A131" s="4">
        <v>22539</v>
      </c>
      <c r="B131" s="4">
        <v>0</v>
      </c>
      <c r="C131" s="4">
        <v>1998</v>
      </c>
      <c r="D131" s="8">
        <v>44228.405520775501</v>
      </c>
      <c r="E131" s="4" t="s">
        <v>71</v>
      </c>
      <c r="F131" s="4">
        <v>2</v>
      </c>
      <c r="G131" s="4">
        <v>2</v>
      </c>
      <c r="H131" s="4">
        <v>3</v>
      </c>
      <c r="I131" s="4">
        <v>2</v>
      </c>
      <c r="J131" s="4">
        <v>1</v>
      </c>
      <c r="K131" s="4">
        <v>2</v>
      </c>
      <c r="L131" s="4">
        <v>1</v>
      </c>
      <c r="M131" s="4">
        <v>1</v>
      </c>
      <c r="N131" s="4">
        <v>2</v>
      </c>
      <c r="O131" s="4">
        <v>3</v>
      </c>
      <c r="P131" s="4">
        <v>1</v>
      </c>
      <c r="Q131" s="4">
        <v>3</v>
      </c>
      <c r="R131" s="4">
        <v>2</v>
      </c>
      <c r="S131" s="4">
        <v>2</v>
      </c>
      <c r="T131" s="4">
        <v>3</v>
      </c>
      <c r="U131" s="4">
        <v>3</v>
      </c>
      <c r="V131" s="4">
        <v>3</v>
      </c>
      <c r="W131" s="4">
        <v>2</v>
      </c>
      <c r="X131" s="4">
        <v>2</v>
      </c>
      <c r="Y131" s="4">
        <v>4</v>
      </c>
      <c r="Z131" s="4">
        <v>9</v>
      </c>
      <c r="AA131" s="4">
        <v>9</v>
      </c>
      <c r="AB131" s="4">
        <v>10</v>
      </c>
      <c r="AC131" s="4">
        <v>9</v>
      </c>
      <c r="AD131" s="4">
        <v>14</v>
      </c>
      <c r="AE131" s="4">
        <v>8</v>
      </c>
      <c r="AF131" s="4">
        <v>4</v>
      </c>
      <c r="AG131" s="4">
        <v>6</v>
      </c>
      <c r="AH131" s="4">
        <v>11</v>
      </c>
      <c r="AI131" s="4">
        <v>5</v>
      </c>
      <c r="AJ131" s="4">
        <v>3</v>
      </c>
      <c r="AK131" s="4">
        <v>5</v>
      </c>
      <c r="AL131" s="4">
        <v>6</v>
      </c>
      <c r="AM131" s="4">
        <v>5</v>
      </c>
      <c r="AN131" s="4">
        <v>4</v>
      </c>
      <c r="AO131" s="4">
        <v>7</v>
      </c>
      <c r="AP131" s="4">
        <v>7</v>
      </c>
      <c r="AQ131" s="4">
        <v>4</v>
      </c>
      <c r="AR131" s="4">
        <v>10</v>
      </c>
      <c r="AS131" s="4">
        <v>5</v>
      </c>
      <c r="AT131" s="4">
        <v>-16</v>
      </c>
    </row>
    <row r="132" spans="1:46" ht="16.5" customHeight="1">
      <c r="A132" s="4">
        <v>22599</v>
      </c>
      <c r="B132" s="4">
        <v>1</v>
      </c>
      <c r="C132" s="4">
        <v>1998</v>
      </c>
      <c r="D132" s="8">
        <v>44229.405520775501</v>
      </c>
      <c r="E132" s="4" t="s">
        <v>30</v>
      </c>
      <c r="F132" s="4">
        <v>3</v>
      </c>
      <c r="G132" s="4">
        <v>3</v>
      </c>
      <c r="H132" s="4">
        <v>2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2</v>
      </c>
      <c r="T132" s="4">
        <v>2</v>
      </c>
      <c r="U132" s="4">
        <v>2</v>
      </c>
      <c r="V132" s="4">
        <v>3</v>
      </c>
      <c r="W132" s="4">
        <v>1</v>
      </c>
      <c r="X132" s="4">
        <v>1</v>
      </c>
      <c r="Y132" s="4">
        <v>2</v>
      </c>
      <c r="Z132" s="4">
        <v>8</v>
      </c>
      <c r="AA132" s="4">
        <v>3</v>
      </c>
      <c r="AB132" s="4">
        <v>4</v>
      </c>
      <c r="AC132" s="4">
        <v>10</v>
      </c>
      <c r="AD132" s="4">
        <v>6</v>
      </c>
      <c r="AE132" s="4">
        <v>4</v>
      </c>
      <c r="AF132" s="4">
        <v>3</v>
      </c>
      <c r="AG132" s="4">
        <v>2</v>
      </c>
      <c r="AH132" s="4">
        <v>3</v>
      </c>
      <c r="AI132" s="4">
        <v>172</v>
      </c>
      <c r="AJ132" s="4">
        <v>4</v>
      </c>
      <c r="AK132" s="4">
        <v>2</v>
      </c>
      <c r="AL132" s="4">
        <v>2</v>
      </c>
      <c r="AM132" s="4">
        <v>3</v>
      </c>
      <c r="AN132" s="4">
        <v>4</v>
      </c>
      <c r="AO132" s="4">
        <v>3</v>
      </c>
      <c r="AP132" s="4">
        <v>3</v>
      </c>
      <c r="AQ132" s="4">
        <v>8</v>
      </c>
      <c r="AR132" s="4">
        <v>3</v>
      </c>
      <c r="AS132" s="4">
        <v>8</v>
      </c>
      <c r="AT132" s="4">
        <v>-26</v>
      </c>
    </row>
    <row r="133" spans="1:46" ht="16.5" customHeight="1">
      <c r="A133" s="4">
        <v>22600</v>
      </c>
      <c r="B133" s="4">
        <v>0</v>
      </c>
      <c r="C133" s="4">
        <v>1999</v>
      </c>
      <c r="D133" s="8">
        <v>44230.405520775501</v>
      </c>
      <c r="E133" s="4" t="s">
        <v>91</v>
      </c>
      <c r="F133" s="4">
        <v>3</v>
      </c>
      <c r="G133" s="4">
        <v>2</v>
      </c>
      <c r="H133" s="4">
        <v>2</v>
      </c>
      <c r="I133" s="4">
        <v>2</v>
      </c>
      <c r="J133" s="4">
        <v>1</v>
      </c>
      <c r="K133" s="4">
        <v>3</v>
      </c>
      <c r="L133" s="4">
        <v>3</v>
      </c>
      <c r="M133" s="4">
        <v>2</v>
      </c>
      <c r="N133" s="4">
        <v>2</v>
      </c>
      <c r="O133" s="4">
        <v>1</v>
      </c>
      <c r="P133" s="4">
        <v>1</v>
      </c>
      <c r="Q133" s="4">
        <v>3</v>
      </c>
      <c r="R133" s="4">
        <v>3</v>
      </c>
      <c r="S133" s="4">
        <v>3</v>
      </c>
      <c r="T133" s="4">
        <v>2</v>
      </c>
      <c r="U133" s="4">
        <v>1</v>
      </c>
      <c r="V133" s="4">
        <v>4</v>
      </c>
      <c r="W133" s="4">
        <v>1</v>
      </c>
      <c r="X133" s="4">
        <v>2</v>
      </c>
      <c r="Y133" s="4">
        <v>4</v>
      </c>
      <c r="Z133" s="4">
        <v>6</v>
      </c>
      <c r="AA133" s="4">
        <v>4</v>
      </c>
      <c r="AB133" s="4">
        <v>6</v>
      </c>
      <c r="AC133" s="4">
        <v>5</v>
      </c>
      <c r="AD133" s="4">
        <v>6</v>
      </c>
      <c r="AE133" s="4">
        <v>4</v>
      </c>
      <c r="AF133" s="4">
        <v>3</v>
      </c>
      <c r="AG133" s="4">
        <v>5</v>
      </c>
      <c r="AH133" s="4">
        <v>4</v>
      </c>
      <c r="AI133" s="4">
        <v>6</v>
      </c>
      <c r="AJ133" s="4">
        <v>3</v>
      </c>
      <c r="AK133" s="4">
        <v>9</v>
      </c>
      <c r="AL133" s="4">
        <v>3</v>
      </c>
      <c r="AM133" s="4">
        <v>3</v>
      </c>
      <c r="AN133" s="4">
        <v>4</v>
      </c>
      <c r="AO133" s="4">
        <v>3</v>
      </c>
      <c r="AP133" s="4">
        <v>4</v>
      </c>
      <c r="AQ133" s="4">
        <v>3</v>
      </c>
      <c r="AR133" s="4">
        <v>3</v>
      </c>
      <c r="AS133" s="4">
        <v>5</v>
      </c>
      <c r="AT133" s="4">
        <v>-22</v>
      </c>
    </row>
    <row r="134" spans="1:46" ht="16.5" customHeight="1">
      <c r="A134" s="4">
        <v>22602</v>
      </c>
      <c r="B134" s="4">
        <v>0</v>
      </c>
      <c r="C134" s="4">
        <v>1999</v>
      </c>
      <c r="D134" s="8">
        <v>44231.405520775501</v>
      </c>
      <c r="E134" s="4" t="s">
        <v>30</v>
      </c>
      <c r="F134" s="4">
        <v>3</v>
      </c>
      <c r="G134" s="4">
        <v>4</v>
      </c>
      <c r="H134" s="4">
        <v>1</v>
      </c>
      <c r="I134" s="4">
        <v>1</v>
      </c>
      <c r="J134" s="4">
        <v>1</v>
      </c>
      <c r="K134" s="4">
        <v>4</v>
      </c>
      <c r="L134" s="4">
        <v>4</v>
      </c>
      <c r="M134" s="4">
        <v>3</v>
      </c>
      <c r="N134" s="4">
        <v>1</v>
      </c>
      <c r="O134" s="4">
        <v>3</v>
      </c>
      <c r="P134" s="4">
        <v>1</v>
      </c>
      <c r="Q134" s="4">
        <v>4</v>
      </c>
      <c r="R134" s="4">
        <v>3</v>
      </c>
      <c r="S134" s="4">
        <v>4</v>
      </c>
      <c r="T134" s="4">
        <v>1</v>
      </c>
      <c r="U134" s="4">
        <v>2</v>
      </c>
      <c r="V134" s="4">
        <v>3</v>
      </c>
      <c r="W134" s="4">
        <v>1</v>
      </c>
      <c r="X134" s="4">
        <v>1</v>
      </c>
      <c r="Y134" s="4">
        <v>4</v>
      </c>
      <c r="Z134" s="4">
        <v>12</v>
      </c>
      <c r="AA134" s="4">
        <v>5</v>
      </c>
      <c r="AB134" s="4">
        <v>7</v>
      </c>
      <c r="AC134" s="4">
        <v>7</v>
      </c>
      <c r="AD134" s="4">
        <v>6</v>
      </c>
      <c r="AE134" s="4">
        <v>3</v>
      </c>
      <c r="AF134" s="4">
        <v>3</v>
      </c>
      <c r="AG134" s="4">
        <v>7</v>
      </c>
      <c r="AH134" s="4">
        <v>5</v>
      </c>
      <c r="AI134" s="4">
        <v>12</v>
      </c>
      <c r="AJ134" s="4">
        <v>3</v>
      </c>
      <c r="AK134" s="4">
        <v>8</v>
      </c>
      <c r="AL134" s="4">
        <v>6</v>
      </c>
      <c r="AM134" s="4">
        <v>3</v>
      </c>
      <c r="AN134" s="4">
        <v>3</v>
      </c>
      <c r="AO134" s="4">
        <v>4</v>
      </c>
      <c r="AP134" s="4">
        <v>4</v>
      </c>
      <c r="AQ134" s="4">
        <v>3</v>
      </c>
      <c r="AR134" s="4">
        <v>4</v>
      </c>
      <c r="AS134" s="4">
        <v>6</v>
      </c>
      <c r="AT134" s="4">
        <v>14</v>
      </c>
    </row>
    <row r="135" spans="1:46" ht="16.5" customHeight="1">
      <c r="A135" s="4">
        <v>22605</v>
      </c>
      <c r="B135" s="4">
        <v>0</v>
      </c>
      <c r="C135" s="4">
        <v>1994</v>
      </c>
      <c r="D135" s="8">
        <v>44232.405520775501</v>
      </c>
      <c r="E135" s="4" t="s">
        <v>28</v>
      </c>
      <c r="F135" s="4">
        <v>1</v>
      </c>
      <c r="G135" s="4">
        <v>2</v>
      </c>
      <c r="H135" s="4">
        <v>1</v>
      </c>
      <c r="I135" s="4">
        <v>2</v>
      </c>
      <c r="J135" s="4">
        <v>1</v>
      </c>
      <c r="K135" s="4">
        <v>2</v>
      </c>
      <c r="L135" s="4">
        <v>1</v>
      </c>
      <c r="M135" s="4">
        <v>2</v>
      </c>
      <c r="N135" s="4">
        <v>1</v>
      </c>
      <c r="O135" s="4">
        <v>1</v>
      </c>
      <c r="P135" s="4">
        <v>1</v>
      </c>
      <c r="Q135" s="4">
        <v>3</v>
      </c>
      <c r="R135" s="4">
        <v>3</v>
      </c>
      <c r="S135" s="4">
        <v>4</v>
      </c>
      <c r="T135" s="4">
        <v>3</v>
      </c>
      <c r="U135" s="4">
        <v>3</v>
      </c>
      <c r="V135" s="4">
        <v>3</v>
      </c>
      <c r="W135" s="4">
        <v>1</v>
      </c>
      <c r="X135" s="4">
        <v>1</v>
      </c>
      <c r="Y135" s="4">
        <v>2</v>
      </c>
      <c r="Z135" s="4">
        <v>7</v>
      </c>
      <c r="AA135" s="4">
        <v>9</v>
      </c>
      <c r="AB135" s="4">
        <v>6</v>
      </c>
      <c r="AC135" s="4">
        <v>5</v>
      </c>
      <c r="AD135" s="4">
        <v>6</v>
      </c>
      <c r="AE135" s="4">
        <v>7</v>
      </c>
      <c r="AF135" s="4">
        <v>3</v>
      </c>
      <c r="AG135" s="4">
        <v>6</v>
      </c>
      <c r="AH135" s="4">
        <v>3</v>
      </c>
      <c r="AI135" s="4">
        <v>6</v>
      </c>
      <c r="AJ135" s="4">
        <v>3</v>
      </c>
      <c r="AK135" s="4">
        <v>8</v>
      </c>
      <c r="AL135" s="4">
        <v>4</v>
      </c>
      <c r="AM135" s="4">
        <v>4</v>
      </c>
      <c r="AN135" s="4">
        <v>5</v>
      </c>
      <c r="AO135" s="4">
        <v>4</v>
      </c>
      <c r="AP135" s="4">
        <v>5</v>
      </c>
      <c r="AQ135" s="4">
        <v>3</v>
      </c>
      <c r="AR135" s="4">
        <v>2</v>
      </c>
      <c r="AS135" s="4">
        <v>4</v>
      </c>
      <c r="AT135" s="4">
        <v>-30</v>
      </c>
    </row>
    <row r="136" spans="1:46" ht="16.5" customHeight="1">
      <c r="A136" s="4">
        <v>22609</v>
      </c>
      <c r="B136" s="4">
        <v>1</v>
      </c>
      <c r="C136" s="4">
        <v>1995</v>
      </c>
      <c r="D136" s="8">
        <v>44233.405520775501</v>
      </c>
      <c r="E136" s="4" t="s">
        <v>34</v>
      </c>
      <c r="F136" s="4">
        <v>2</v>
      </c>
      <c r="G136" s="4">
        <v>2</v>
      </c>
      <c r="H136" s="4">
        <v>2</v>
      </c>
      <c r="I136" s="4">
        <v>1</v>
      </c>
      <c r="J136" s="4">
        <v>1</v>
      </c>
      <c r="K136" s="4">
        <v>2</v>
      </c>
      <c r="L136" s="4">
        <v>2</v>
      </c>
      <c r="M136" s="4">
        <v>3</v>
      </c>
      <c r="N136" s="4">
        <v>2</v>
      </c>
      <c r="O136" s="4">
        <v>1</v>
      </c>
      <c r="P136" s="4">
        <v>1</v>
      </c>
      <c r="Q136" s="4">
        <v>3</v>
      </c>
      <c r="R136" s="4">
        <v>2</v>
      </c>
      <c r="S136" s="4">
        <v>3</v>
      </c>
      <c r="T136" s="4">
        <v>2</v>
      </c>
      <c r="U136" s="4">
        <v>2</v>
      </c>
      <c r="V136" s="4">
        <v>2</v>
      </c>
      <c r="W136" s="4">
        <v>2</v>
      </c>
      <c r="X136" s="4">
        <v>1</v>
      </c>
      <c r="Y136" s="4">
        <v>2</v>
      </c>
      <c r="Z136" s="4">
        <v>5</v>
      </c>
      <c r="AA136" s="4">
        <v>8</v>
      </c>
      <c r="AB136" s="4">
        <v>6</v>
      </c>
      <c r="AC136" s="4">
        <v>4</v>
      </c>
      <c r="AD136" s="4">
        <v>12</v>
      </c>
      <c r="AE136" s="4">
        <v>5</v>
      </c>
      <c r="AF136" s="4">
        <v>4</v>
      </c>
      <c r="AG136" s="4">
        <v>5</v>
      </c>
      <c r="AH136" s="4">
        <v>39</v>
      </c>
      <c r="AI136" s="4">
        <v>7</v>
      </c>
      <c r="AJ136" s="4">
        <v>3</v>
      </c>
      <c r="AK136" s="4">
        <v>8</v>
      </c>
      <c r="AL136" s="4">
        <v>4</v>
      </c>
      <c r="AM136" s="4">
        <v>6</v>
      </c>
      <c r="AN136" s="4">
        <v>6</v>
      </c>
      <c r="AO136" s="4">
        <v>5</v>
      </c>
      <c r="AP136" s="4">
        <v>5</v>
      </c>
      <c r="AQ136" s="4">
        <v>3</v>
      </c>
      <c r="AR136" s="4">
        <v>4</v>
      </c>
      <c r="AS136" s="4">
        <v>4</v>
      </c>
      <c r="AT136" s="4">
        <v>-35</v>
      </c>
    </row>
    <row r="137" spans="1:46" ht="16.5" customHeight="1">
      <c r="A137" s="4">
        <v>22610</v>
      </c>
      <c r="B137" s="4">
        <v>0</v>
      </c>
      <c r="C137" s="4">
        <v>1998</v>
      </c>
      <c r="D137" s="8">
        <v>44234.405520775501</v>
      </c>
      <c r="E137" s="4" t="s">
        <v>72</v>
      </c>
      <c r="F137" s="4">
        <v>3</v>
      </c>
      <c r="G137" s="4">
        <v>3</v>
      </c>
      <c r="H137" s="4">
        <v>2</v>
      </c>
      <c r="I137" s="4">
        <v>3</v>
      </c>
      <c r="J137" s="4">
        <v>2</v>
      </c>
      <c r="K137" s="4">
        <v>4</v>
      </c>
      <c r="L137" s="4">
        <v>3</v>
      </c>
      <c r="M137" s="4">
        <v>1</v>
      </c>
      <c r="N137" s="4">
        <v>2</v>
      </c>
      <c r="O137" s="4">
        <v>3</v>
      </c>
      <c r="P137" s="4">
        <v>1</v>
      </c>
      <c r="Q137" s="4">
        <v>3</v>
      </c>
      <c r="R137" s="4">
        <v>3</v>
      </c>
      <c r="S137" s="4">
        <v>4</v>
      </c>
      <c r="T137" s="4">
        <v>3</v>
      </c>
      <c r="U137" s="4">
        <v>4</v>
      </c>
      <c r="V137" s="4">
        <v>4</v>
      </c>
      <c r="W137" s="4">
        <v>2</v>
      </c>
      <c r="X137" s="4">
        <v>3</v>
      </c>
      <c r="Y137" s="4">
        <v>4</v>
      </c>
      <c r="Z137" s="4">
        <v>1</v>
      </c>
      <c r="AA137" s="4">
        <v>8</v>
      </c>
      <c r="AB137" s="4">
        <v>3</v>
      </c>
      <c r="AC137" s="4">
        <v>18</v>
      </c>
      <c r="AD137" s="4">
        <v>8</v>
      </c>
      <c r="AE137" s="4">
        <v>4</v>
      </c>
      <c r="AF137" s="4">
        <v>20</v>
      </c>
      <c r="AG137" s="4">
        <v>3</v>
      </c>
      <c r="AH137" s="4">
        <v>4</v>
      </c>
      <c r="AI137" s="4">
        <v>4</v>
      </c>
      <c r="AJ137" s="4">
        <v>4</v>
      </c>
      <c r="AK137" s="4">
        <v>5</v>
      </c>
      <c r="AL137" s="4">
        <v>2</v>
      </c>
      <c r="AM137" s="4">
        <v>4</v>
      </c>
      <c r="AN137" s="4">
        <v>5</v>
      </c>
      <c r="AO137" s="4">
        <v>5</v>
      </c>
      <c r="AP137" s="4">
        <v>3</v>
      </c>
      <c r="AQ137" s="4">
        <v>4</v>
      </c>
      <c r="AR137" s="4">
        <v>8</v>
      </c>
      <c r="AS137" s="4">
        <v>6</v>
      </c>
      <c r="AT137" s="4">
        <v>19</v>
      </c>
    </row>
    <row r="138" spans="1:46" ht="16.5" customHeight="1">
      <c r="A138" s="4">
        <v>22614</v>
      </c>
      <c r="B138" s="4">
        <v>0</v>
      </c>
      <c r="C138" s="4">
        <v>1996</v>
      </c>
      <c r="D138" s="8">
        <v>44235.405520775501</v>
      </c>
      <c r="E138" s="4" t="s">
        <v>39</v>
      </c>
      <c r="F138" s="4">
        <v>2</v>
      </c>
      <c r="G138" s="4">
        <v>1</v>
      </c>
      <c r="H138" s="4">
        <v>1</v>
      </c>
      <c r="I138" s="4">
        <v>1</v>
      </c>
      <c r="J138" s="4">
        <v>1</v>
      </c>
      <c r="K138" s="4">
        <v>4</v>
      </c>
      <c r="L138" s="4">
        <v>3</v>
      </c>
      <c r="M138" s="4">
        <v>2</v>
      </c>
      <c r="N138" s="4">
        <v>2</v>
      </c>
      <c r="O138" s="4">
        <v>1</v>
      </c>
      <c r="P138" s="4">
        <v>2</v>
      </c>
      <c r="Q138" s="4">
        <v>3</v>
      </c>
      <c r="R138" s="4">
        <v>3</v>
      </c>
      <c r="S138" s="4">
        <v>3</v>
      </c>
      <c r="T138" s="4">
        <v>3</v>
      </c>
      <c r="U138" s="4">
        <v>3</v>
      </c>
      <c r="V138" s="4">
        <v>4</v>
      </c>
      <c r="W138" s="4">
        <v>1</v>
      </c>
      <c r="X138" s="4">
        <v>1</v>
      </c>
      <c r="Y138" s="4">
        <v>1</v>
      </c>
      <c r="Z138" s="4">
        <v>13</v>
      </c>
      <c r="AA138" s="4">
        <v>6</v>
      </c>
      <c r="AB138" s="4">
        <v>7</v>
      </c>
      <c r="AC138" s="4">
        <v>4</v>
      </c>
      <c r="AD138" s="4">
        <v>4</v>
      </c>
      <c r="AE138" s="4">
        <v>4</v>
      </c>
      <c r="AF138" s="4">
        <v>5</v>
      </c>
      <c r="AG138" s="4">
        <v>4</v>
      </c>
      <c r="AH138" s="4">
        <v>7</v>
      </c>
      <c r="AI138" s="4">
        <v>7</v>
      </c>
      <c r="AJ138" s="4">
        <v>4</v>
      </c>
      <c r="AK138" s="4">
        <v>11</v>
      </c>
      <c r="AL138" s="4">
        <v>3</v>
      </c>
      <c r="AM138" s="4">
        <v>3</v>
      </c>
      <c r="AN138" s="4">
        <v>4</v>
      </c>
      <c r="AO138" s="4">
        <v>4</v>
      </c>
      <c r="AP138" s="4">
        <v>5</v>
      </c>
      <c r="AQ138" s="4">
        <v>3</v>
      </c>
      <c r="AR138" s="4">
        <v>13</v>
      </c>
      <c r="AS138" s="4">
        <v>34</v>
      </c>
      <c r="AT138" s="4">
        <v>-22</v>
      </c>
    </row>
    <row r="139" spans="1:46" ht="16.5" customHeight="1">
      <c r="A139" s="4">
        <v>22612</v>
      </c>
      <c r="B139" s="4">
        <v>1</v>
      </c>
      <c r="C139" s="4">
        <v>1999</v>
      </c>
      <c r="D139" s="8">
        <v>44236.405520775501</v>
      </c>
      <c r="E139" s="4" t="s">
        <v>30</v>
      </c>
      <c r="F139" s="4">
        <v>2</v>
      </c>
      <c r="G139" s="4">
        <v>1</v>
      </c>
      <c r="H139" s="4">
        <v>2</v>
      </c>
      <c r="I139" s="4">
        <v>2</v>
      </c>
      <c r="J139" s="4">
        <v>1</v>
      </c>
      <c r="K139" s="4">
        <v>1</v>
      </c>
      <c r="L139" s="4">
        <v>3</v>
      </c>
      <c r="M139" s="4">
        <v>1</v>
      </c>
      <c r="N139" s="4">
        <v>2</v>
      </c>
      <c r="O139" s="4">
        <v>2</v>
      </c>
      <c r="P139" s="4">
        <v>1</v>
      </c>
      <c r="Q139" s="4">
        <v>3</v>
      </c>
      <c r="R139" s="4">
        <v>3</v>
      </c>
      <c r="S139" s="4">
        <v>4</v>
      </c>
      <c r="T139" s="4">
        <v>2</v>
      </c>
      <c r="U139" s="4">
        <v>4</v>
      </c>
      <c r="V139" s="4">
        <v>4</v>
      </c>
      <c r="W139" s="4">
        <v>1</v>
      </c>
      <c r="X139" s="4">
        <v>1</v>
      </c>
      <c r="Y139" s="4">
        <v>2</v>
      </c>
      <c r="Z139" s="4">
        <v>13</v>
      </c>
      <c r="AA139" s="4">
        <v>7</v>
      </c>
      <c r="AB139" s="4">
        <v>8</v>
      </c>
      <c r="AC139" s="4">
        <v>8</v>
      </c>
      <c r="AD139" s="4">
        <v>12</v>
      </c>
      <c r="AE139" s="4">
        <v>4</v>
      </c>
      <c r="AF139" s="4">
        <v>5</v>
      </c>
      <c r="AG139" s="4">
        <v>86</v>
      </c>
      <c r="AH139" s="4">
        <v>8</v>
      </c>
      <c r="AI139" s="4">
        <v>75</v>
      </c>
      <c r="AJ139" s="4">
        <v>3</v>
      </c>
      <c r="AK139" s="4">
        <v>174</v>
      </c>
      <c r="AL139" s="4">
        <v>8</v>
      </c>
      <c r="AM139" s="4">
        <v>4</v>
      </c>
      <c r="AN139" s="4">
        <v>8</v>
      </c>
      <c r="AO139" s="4">
        <v>5</v>
      </c>
      <c r="AP139" s="4">
        <v>7</v>
      </c>
      <c r="AQ139" s="4">
        <v>5</v>
      </c>
      <c r="AR139" s="4">
        <v>9</v>
      </c>
      <c r="AS139" s="4">
        <v>15</v>
      </c>
      <c r="AT139" s="4">
        <v>-19</v>
      </c>
    </row>
    <row r="140" spans="1:46" ht="16.5" customHeight="1">
      <c r="A140" s="4">
        <v>22616</v>
      </c>
      <c r="B140" s="4">
        <v>0</v>
      </c>
      <c r="C140" s="4">
        <v>1999</v>
      </c>
      <c r="D140" s="8">
        <v>44237.405520775501</v>
      </c>
      <c r="E140" s="4" t="s">
        <v>30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2</v>
      </c>
      <c r="N140" s="4">
        <v>1</v>
      </c>
      <c r="O140" s="4">
        <v>2</v>
      </c>
      <c r="P140" s="4">
        <v>1</v>
      </c>
      <c r="Q140" s="4">
        <v>2</v>
      </c>
      <c r="R140" s="4">
        <v>2</v>
      </c>
      <c r="S140" s="4">
        <v>3</v>
      </c>
      <c r="T140" s="4">
        <v>3</v>
      </c>
      <c r="U140" s="4">
        <v>2</v>
      </c>
      <c r="V140" s="4">
        <v>2</v>
      </c>
      <c r="W140" s="4">
        <v>2</v>
      </c>
      <c r="X140" s="4">
        <v>1</v>
      </c>
      <c r="Y140" s="4">
        <v>1</v>
      </c>
      <c r="Z140" s="4">
        <v>11</v>
      </c>
      <c r="AA140" s="4">
        <v>14</v>
      </c>
      <c r="AB140" s="4">
        <v>12</v>
      </c>
      <c r="AC140" s="4">
        <v>7</v>
      </c>
      <c r="AD140" s="4">
        <v>6</v>
      </c>
      <c r="AE140" s="4">
        <v>5</v>
      </c>
      <c r="AF140" s="4">
        <v>44</v>
      </c>
      <c r="AG140" s="4">
        <v>16</v>
      </c>
      <c r="AH140" s="4">
        <v>8</v>
      </c>
      <c r="AI140" s="4">
        <v>29</v>
      </c>
      <c r="AJ140" s="4">
        <v>9</v>
      </c>
      <c r="AK140" s="4">
        <v>7</v>
      </c>
      <c r="AL140" s="4">
        <v>7</v>
      </c>
      <c r="AM140" s="4">
        <v>6</v>
      </c>
      <c r="AN140" s="4">
        <v>4</v>
      </c>
      <c r="AO140" s="4">
        <v>5</v>
      </c>
      <c r="AP140" s="4">
        <v>6</v>
      </c>
      <c r="AQ140" s="4">
        <v>6</v>
      </c>
      <c r="AR140" s="4">
        <v>6</v>
      </c>
      <c r="AS140" s="4">
        <v>10</v>
      </c>
      <c r="AT140" s="4">
        <v>-30</v>
      </c>
    </row>
    <row r="141" spans="1:46" ht="16.5" customHeight="1">
      <c r="A141" s="4">
        <v>19498</v>
      </c>
      <c r="B141" s="4">
        <v>0</v>
      </c>
      <c r="C141" s="4">
        <v>1997</v>
      </c>
      <c r="D141" s="8">
        <v>44238.405520775501</v>
      </c>
      <c r="E141" s="4" t="s">
        <v>51</v>
      </c>
      <c r="F141" s="4">
        <v>1</v>
      </c>
      <c r="G141" s="4">
        <v>1</v>
      </c>
      <c r="H141" s="4">
        <v>2</v>
      </c>
      <c r="I141" s="4">
        <v>2</v>
      </c>
      <c r="J141" s="4">
        <v>1</v>
      </c>
      <c r="K141" s="4">
        <v>4</v>
      </c>
      <c r="L141" s="4">
        <v>4</v>
      </c>
      <c r="M141" s="4">
        <v>2</v>
      </c>
      <c r="N141" s="4">
        <v>1</v>
      </c>
      <c r="O141" s="4">
        <v>1</v>
      </c>
      <c r="P141" s="4">
        <v>1</v>
      </c>
      <c r="Q141" s="4">
        <v>2</v>
      </c>
      <c r="R141" s="4">
        <v>3</v>
      </c>
      <c r="S141" s="4">
        <v>4</v>
      </c>
      <c r="T141" s="4">
        <v>3</v>
      </c>
      <c r="U141" s="4">
        <v>3</v>
      </c>
      <c r="V141" s="4">
        <v>4</v>
      </c>
      <c r="W141" s="4">
        <v>1</v>
      </c>
      <c r="X141" s="4">
        <v>1</v>
      </c>
      <c r="Y141" s="4">
        <v>2</v>
      </c>
      <c r="Z141" s="4">
        <v>4</v>
      </c>
      <c r="AA141" s="4">
        <v>5</v>
      </c>
      <c r="AB141" s="4">
        <v>4</v>
      </c>
      <c r="AC141" s="4">
        <v>6</v>
      </c>
      <c r="AD141" s="4">
        <v>3</v>
      </c>
      <c r="AE141" s="4">
        <v>2</v>
      </c>
      <c r="AF141" s="4">
        <v>2</v>
      </c>
      <c r="AG141" s="4">
        <v>4</v>
      </c>
      <c r="AH141" s="4">
        <v>7</v>
      </c>
      <c r="AI141" s="4">
        <v>3</v>
      </c>
      <c r="AJ141" s="4">
        <v>4</v>
      </c>
      <c r="AK141" s="4">
        <v>5</v>
      </c>
      <c r="AL141" s="4">
        <v>5</v>
      </c>
      <c r="AM141" s="4">
        <v>4</v>
      </c>
      <c r="AN141" s="4">
        <v>4</v>
      </c>
      <c r="AO141" s="4">
        <v>5</v>
      </c>
      <c r="AP141" s="4">
        <v>3</v>
      </c>
      <c r="AQ141" s="4">
        <v>2</v>
      </c>
      <c r="AR141" s="4">
        <v>2</v>
      </c>
      <c r="AS141" s="4">
        <v>3</v>
      </c>
      <c r="AT141" s="4">
        <v>-23</v>
      </c>
    </row>
    <row r="142" spans="1:46" ht="16.5" customHeight="1">
      <c r="A142" s="4">
        <v>22619</v>
      </c>
      <c r="B142" s="4">
        <v>1</v>
      </c>
      <c r="C142" s="4">
        <v>2003</v>
      </c>
      <c r="D142" s="8">
        <v>44239.405520775501</v>
      </c>
      <c r="E142" s="4" t="s">
        <v>71</v>
      </c>
      <c r="F142" s="4">
        <v>2</v>
      </c>
      <c r="G142" s="4">
        <v>3</v>
      </c>
      <c r="H142" s="4">
        <v>4</v>
      </c>
      <c r="I142" s="4">
        <v>1</v>
      </c>
      <c r="J142" s="4">
        <v>1</v>
      </c>
      <c r="K142" s="4">
        <v>3</v>
      </c>
      <c r="L142" s="4">
        <v>4</v>
      </c>
      <c r="M142" s="4">
        <v>2</v>
      </c>
      <c r="N142" s="4">
        <v>3</v>
      </c>
      <c r="O142" s="4">
        <v>4</v>
      </c>
      <c r="P142" s="4">
        <v>4</v>
      </c>
      <c r="Q142" s="4">
        <v>4</v>
      </c>
      <c r="R142" s="4">
        <v>3</v>
      </c>
      <c r="S142" s="4">
        <v>3</v>
      </c>
      <c r="T142" s="4">
        <v>3</v>
      </c>
      <c r="U142" s="4">
        <v>2</v>
      </c>
      <c r="V142" s="4">
        <v>3</v>
      </c>
      <c r="W142" s="4">
        <v>2</v>
      </c>
      <c r="X142" s="4">
        <v>1</v>
      </c>
      <c r="Y142" s="4">
        <v>4</v>
      </c>
      <c r="Z142" s="4">
        <v>19</v>
      </c>
      <c r="AA142" s="4">
        <v>13</v>
      </c>
      <c r="AB142" s="4">
        <v>12</v>
      </c>
      <c r="AC142" s="4">
        <v>11</v>
      </c>
      <c r="AD142" s="4">
        <v>11</v>
      </c>
      <c r="AE142" s="4">
        <v>4</v>
      </c>
      <c r="AF142" s="4">
        <v>5</v>
      </c>
      <c r="AG142" s="4">
        <v>10</v>
      </c>
      <c r="AH142" s="4">
        <v>9</v>
      </c>
      <c r="AI142" s="4">
        <v>8</v>
      </c>
      <c r="AJ142" s="4">
        <v>4</v>
      </c>
      <c r="AK142" s="4">
        <v>7</v>
      </c>
      <c r="AL142" s="4">
        <v>5</v>
      </c>
      <c r="AM142" s="4">
        <v>6</v>
      </c>
      <c r="AN142" s="4">
        <v>4</v>
      </c>
      <c r="AO142" s="4">
        <v>3</v>
      </c>
      <c r="AP142" s="4">
        <v>4</v>
      </c>
      <c r="AQ142" s="4">
        <v>5</v>
      </c>
      <c r="AR142" s="4">
        <v>4</v>
      </c>
      <c r="AS142" s="4">
        <v>8</v>
      </c>
      <c r="AT142" s="4">
        <v>64</v>
      </c>
    </row>
    <row r="143" spans="1:46" ht="16.5" customHeight="1">
      <c r="A143" s="4">
        <v>22620</v>
      </c>
      <c r="B143" s="4">
        <v>1</v>
      </c>
      <c r="C143" s="4">
        <v>1997</v>
      </c>
      <c r="D143" s="8">
        <v>44240.405520775501</v>
      </c>
      <c r="E143" s="4" t="s">
        <v>30</v>
      </c>
      <c r="F143" s="4">
        <v>2</v>
      </c>
      <c r="G143" s="4">
        <v>3</v>
      </c>
      <c r="H143" s="4">
        <v>2</v>
      </c>
      <c r="I143" s="4">
        <v>1</v>
      </c>
      <c r="J143" s="4">
        <v>1</v>
      </c>
      <c r="K143" s="4">
        <v>2</v>
      </c>
      <c r="L143" s="4">
        <v>3</v>
      </c>
      <c r="M143" s="4">
        <v>1</v>
      </c>
      <c r="N143" s="4">
        <v>1</v>
      </c>
      <c r="O143" s="4">
        <v>1</v>
      </c>
      <c r="P143" s="4">
        <v>3</v>
      </c>
      <c r="Q143" s="4">
        <v>1</v>
      </c>
      <c r="R143" s="4">
        <v>1</v>
      </c>
      <c r="S143" s="4">
        <v>1</v>
      </c>
      <c r="T143" s="4">
        <v>3</v>
      </c>
      <c r="U143" s="4">
        <v>1</v>
      </c>
      <c r="V143" s="4">
        <v>3</v>
      </c>
      <c r="W143" s="4">
        <v>1</v>
      </c>
      <c r="X143" s="4">
        <v>1</v>
      </c>
      <c r="Y143" s="4">
        <v>3</v>
      </c>
      <c r="Z143" s="4">
        <v>6</v>
      </c>
      <c r="AA143" s="4">
        <v>5</v>
      </c>
      <c r="AB143" s="4">
        <v>8</v>
      </c>
      <c r="AC143" s="4">
        <v>4</v>
      </c>
      <c r="AD143" s="4">
        <v>6</v>
      </c>
      <c r="AE143" s="4">
        <v>5</v>
      </c>
      <c r="AF143" s="4">
        <v>7</v>
      </c>
      <c r="AG143" s="4">
        <v>3</v>
      </c>
      <c r="AH143" s="4">
        <v>6</v>
      </c>
      <c r="AI143" s="4">
        <v>5</v>
      </c>
      <c r="AJ143" s="4">
        <v>6</v>
      </c>
      <c r="AK143" s="4">
        <v>3</v>
      </c>
      <c r="AL143" s="4">
        <v>2</v>
      </c>
      <c r="AM143" s="4">
        <v>5</v>
      </c>
      <c r="AN143" s="4">
        <v>2</v>
      </c>
      <c r="AO143" s="4">
        <v>6</v>
      </c>
      <c r="AP143" s="4">
        <v>5</v>
      </c>
      <c r="AQ143" s="4">
        <v>2</v>
      </c>
      <c r="AR143" s="4">
        <v>2</v>
      </c>
      <c r="AS143" s="4">
        <v>6</v>
      </c>
      <c r="AT143" s="4">
        <v>-8</v>
      </c>
    </row>
    <row r="144" spans="1:46" ht="16.5" customHeight="1">
      <c r="A144" s="4">
        <v>22623</v>
      </c>
      <c r="B144" s="4">
        <v>1</v>
      </c>
      <c r="C144" s="4">
        <v>1998</v>
      </c>
      <c r="D144" s="8">
        <v>44241.405520775501</v>
      </c>
      <c r="E144" s="4" t="s">
        <v>73</v>
      </c>
      <c r="F144" s="4">
        <v>1</v>
      </c>
      <c r="G144" s="4">
        <v>1</v>
      </c>
      <c r="H144" s="4">
        <v>1</v>
      </c>
      <c r="I144" s="4">
        <v>2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2</v>
      </c>
      <c r="Q144" s="4">
        <v>1</v>
      </c>
      <c r="R144" s="4">
        <v>3</v>
      </c>
      <c r="S144" s="4">
        <v>4</v>
      </c>
      <c r="T144" s="4">
        <v>3</v>
      </c>
      <c r="U144" s="4">
        <v>3</v>
      </c>
      <c r="V144" s="4">
        <v>3</v>
      </c>
      <c r="W144" s="4">
        <v>1</v>
      </c>
      <c r="X144" s="4">
        <v>1</v>
      </c>
      <c r="Y144" s="4">
        <v>3</v>
      </c>
      <c r="Z144" s="4">
        <v>7</v>
      </c>
      <c r="AA144" s="4">
        <v>10</v>
      </c>
      <c r="AB144" s="4">
        <v>4</v>
      </c>
      <c r="AC144" s="4">
        <v>7</v>
      </c>
      <c r="AD144" s="4">
        <v>4</v>
      </c>
      <c r="AE144" s="4">
        <v>3</v>
      </c>
      <c r="AF144" s="4">
        <v>2</v>
      </c>
      <c r="AG144" s="4">
        <v>4</v>
      </c>
      <c r="AH144" s="4">
        <v>10</v>
      </c>
      <c r="AI144" s="4">
        <v>4</v>
      </c>
      <c r="AJ144" s="4">
        <v>8</v>
      </c>
      <c r="AK144" s="4">
        <v>5</v>
      </c>
      <c r="AL144" s="4">
        <v>4</v>
      </c>
      <c r="AM144" s="4">
        <v>4</v>
      </c>
      <c r="AN144" s="4">
        <v>3</v>
      </c>
      <c r="AO144" s="4">
        <v>5</v>
      </c>
      <c r="AP144" s="4">
        <v>3</v>
      </c>
      <c r="AQ144" s="4">
        <v>4</v>
      </c>
      <c r="AR144" s="4">
        <v>5</v>
      </c>
      <c r="AS144" s="4">
        <v>12</v>
      </c>
      <c r="AT144" s="4">
        <v>-24</v>
      </c>
    </row>
    <row r="145" spans="1:46" ht="16.5" customHeight="1">
      <c r="A145" s="4">
        <v>22625</v>
      </c>
      <c r="B145" s="4">
        <v>0</v>
      </c>
      <c r="C145" s="4">
        <v>1999</v>
      </c>
      <c r="D145" s="8">
        <v>44242.405520775501</v>
      </c>
      <c r="E145" s="4" t="s">
        <v>30</v>
      </c>
      <c r="F145" s="4">
        <v>2</v>
      </c>
      <c r="G145" s="4">
        <v>1</v>
      </c>
      <c r="H145" s="4">
        <v>1</v>
      </c>
      <c r="I145" s="4">
        <v>1</v>
      </c>
      <c r="J145" s="4">
        <v>1</v>
      </c>
      <c r="K145" s="4">
        <v>2</v>
      </c>
      <c r="L145" s="4">
        <v>3</v>
      </c>
      <c r="M145" s="4">
        <v>2</v>
      </c>
      <c r="N145" s="4">
        <v>1</v>
      </c>
      <c r="O145" s="4">
        <v>2</v>
      </c>
      <c r="P145" s="4">
        <v>1</v>
      </c>
      <c r="Q145" s="4">
        <v>2</v>
      </c>
      <c r="R145" s="4">
        <v>2</v>
      </c>
      <c r="S145" s="4">
        <v>3</v>
      </c>
      <c r="T145" s="4">
        <v>1</v>
      </c>
      <c r="U145" s="4">
        <v>2</v>
      </c>
      <c r="V145" s="4">
        <v>3</v>
      </c>
      <c r="W145" s="4">
        <v>1</v>
      </c>
      <c r="X145" s="4">
        <v>1</v>
      </c>
      <c r="Y145" s="4">
        <v>2</v>
      </c>
      <c r="Z145" s="4">
        <v>5</v>
      </c>
      <c r="AA145" s="4">
        <v>6</v>
      </c>
      <c r="AB145" s="4">
        <v>8</v>
      </c>
      <c r="AC145" s="4">
        <v>4</v>
      </c>
      <c r="AD145" s="4">
        <v>3</v>
      </c>
      <c r="AE145" s="4">
        <v>3</v>
      </c>
      <c r="AF145" s="4">
        <v>3</v>
      </c>
      <c r="AG145" s="4">
        <v>4</v>
      </c>
      <c r="AH145" s="4">
        <v>4</v>
      </c>
      <c r="AI145" s="4">
        <v>6</v>
      </c>
      <c r="AJ145" s="4">
        <v>2</v>
      </c>
      <c r="AK145" s="4">
        <v>6</v>
      </c>
      <c r="AL145" s="4">
        <v>3</v>
      </c>
      <c r="AM145" s="4">
        <v>5</v>
      </c>
      <c r="AN145" s="4">
        <v>4</v>
      </c>
      <c r="AO145" s="4">
        <v>2</v>
      </c>
      <c r="AP145" s="4">
        <v>4</v>
      </c>
      <c r="AQ145" s="4">
        <v>3</v>
      </c>
      <c r="AR145" s="4">
        <v>2</v>
      </c>
      <c r="AS145" s="4">
        <v>4</v>
      </c>
      <c r="AT145" s="4">
        <v>-37</v>
      </c>
    </row>
    <row r="146" spans="1:46" ht="16.5" customHeight="1">
      <c r="A146" s="4">
        <v>22629</v>
      </c>
      <c r="B146" s="4">
        <v>0</v>
      </c>
      <c r="C146" s="4">
        <v>1998</v>
      </c>
      <c r="D146" s="8">
        <v>44243.405520775501</v>
      </c>
      <c r="E146" s="4" t="s">
        <v>74</v>
      </c>
      <c r="F146" s="4">
        <v>1</v>
      </c>
      <c r="G146" s="4">
        <v>4</v>
      </c>
      <c r="H146" s="4">
        <v>2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2</v>
      </c>
      <c r="T146" s="4">
        <v>2</v>
      </c>
      <c r="U146" s="4">
        <v>3</v>
      </c>
      <c r="V146" s="4">
        <v>3</v>
      </c>
      <c r="W146" s="4">
        <v>1</v>
      </c>
      <c r="X146" s="4">
        <v>1</v>
      </c>
      <c r="Y146" s="4">
        <v>3</v>
      </c>
      <c r="Z146" s="4">
        <v>5</v>
      </c>
      <c r="AA146" s="4">
        <v>4</v>
      </c>
      <c r="AB146" s="4">
        <v>12</v>
      </c>
      <c r="AC146" s="4">
        <v>6</v>
      </c>
      <c r="AD146" s="4">
        <v>8</v>
      </c>
      <c r="AE146" s="4">
        <v>2</v>
      </c>
      <c r="AF146" s="4">
        <v>3</v>
      </c>
      <c r="AG146" s="4">
        <v>5</v>
      </c>
      <c r="AH146" s="4">
        <v>4</v>
      </c>
      <c r="AI146" s="4">
        <v>3</v>
      </c>
      <c r="AJ146" s="4">
        <v>2</v>
      </c>
      <c r="AK146" s="4">
        <v>3</v>
      </c>
      <c r="AL146" s="4">
        <v>3</v>
      </c>
      <c r="AM146" s="4">
        <v>12</v>
      </c>
      <c r="AN146" s="4">
        <v>3</v>
      </c>
      <c r="AO146" s="4">
        <v>8</v>
      </c>
      <c r="AP146" s="4">
        <v>3</v>
      </c>
      <c r="AQ146" s="4">
        <v>3</v>
      </c>
      <c r="AR146" s="4">
        <v>3</v>
      </c>
      <c r="AS146" s="4">
        <v>9</v>
      </c>
      <c r="AT146" s="4">
        <v>-19</v>
      </c>
    </row>
    <row r="147" spans="1:46" ht="16.5" customHeight="1">
      <c r="A147" s="4">
        <v>22632</v>
      </c>
      <c r="B147" s="4">
        <v>0</v>
      </c>
      <c r="C147" s="4">
        <v>1999</v>
      </c>
      <c r="D147" s="8">
        <v>44244.405520775501</v>
      </c>
      <c r="E147" s="4" t="s">
        <v>92</v>
      </c>
      <c r="F147" s="4">
        <v>2</v>
      </c>
      <c r="G147" s="4">
        <v>2</v>
      </c>
      <c r="H147" s="4">
        <v>2</v>
      </c>
      <c r="I147" s="4">
        <v>1</v>
      </c>
      <c r="J147" s="4">
        <v>1</v>
      </c>
      <c r="K147" s="4">
        <v>1</v>
      </c>
      <c r="L147" s="4">
        <v>1</v>
      </c>
      <c r="M147" s="4">
        <v>2</v>
      </c>
      <c r="N147" s="4">
        <v>1</v>
      </c>
      <c r="O147" s="4">
        <v>1</v>
      </c>
      <c r="P147" s="4">
        <v>1</v>
      </c>
      <c r="Q147" s="4">
        <v>1</v>
      </c>
      <c r="R147" s="4">
        <v>3</v>
      </c>
      <c r="S147" s="4">
        <v>3</v>
      </c>
      <c r="T147" s="4">
        <v>3</v>
      </c>
      <c r="U147" s="4">
        <v>2</v>
      </c>
      <c r="V147" s="4">
        <v>3</v>
      </c>
      <c r="W147" s="4">
        <v>1</v>
      </c>
      <c r="X147" s="4">
        <v>2</v>
      </c>
      <c r="Y147" s="4">
        <v>2</v>
      </c>
      <c r="Z147" s="4">
        <v>8</v>
      </c>
      <c r="AA147" s="4">
        <v>5</v>
      </c>
      <c r="AB147" s="4">
        <v>5</v>
      </c>
      <c r="AC147" s="4">
        <v>2</v>
      </c>
      <c r="AD147" s="4">
        <v>4</v>
      </c>
      <c r="AE147" s="4">
        <v>2</v>
      </c>
      <c r="AF147" s="4">
        <v>2</v>
      </c>
      <c r="AG147" s="4">
        <v>6</v>
      </c>
      <c r="AH147" s="4">
        <v>3</v>
      </c>
      <c r="AI147" s="4">
        <v>4</v>
      </c>
      <c r="AJ147" s="4">
        <v>2</v>
      </c>
      <c r="AK147" s="4">
        <v>4</v>
      </c>
      <c r="AL147" s="4">
        <v>3</v>
      </c>
      <c r="AM147" s="4">
        <v>2</v>
      </c>
      <c r="AN147" s="4">
        <v>3</v>
      </c>
      <c r="AO147" s="4">
        <v>3</v>
      </c>
      <c r="AP147" s="4">
        <v>6</v>
      </c>
      <c r="AQ147" s="4">
        <v>3</v>
      </c>
      <c r="AR147" s="4">
        <v>3</v>
      </c>
      <c r="AS147" s="4">
        <v>57</v>
      </c>
      <c r="AT147" s="4">
        <v>-38</v>
      </c>
    </row>
    <row r="148" spans="1:46" ht="16.5" customHeight="1">
      <c r="A148" s="4">
        <v>22631</v>
      </c>
      <c r="B148" s="4">
        <v>0</v>
      </c>
      <c r="C148" s="4">
        <v>1996</v>
      </c>
      <c r="D148" s="8">
        <v>44245.405520775501</v>
      </c>
      <c r="E148" s="4" t="s">
        <v>40</v>
      </c>
      <c r="F148" s="4">
        <v>2</v>
      </c>
      <c r="G148" s="4">
        <v>1</v>
      </c>
      <c r="H148" s="4">
        <v>2</v>
      </c>
      <c r="I148" s="4">
        <v>1</v>
      </c>
      <c r="J148" s="4">
        <v>1</v>
      </c>
      <c r="K148" s="4">
        <v>2</v>
      </c>
      <c r="L148" s="4">
        <v>1</v>
      </c>
      <c r="M148" s="4">
        <v>2</v>
      </c>
      <c r="N148" s="4">
        <v>1</v>
      </c>
      <c r="O148" s="4">
        <v>3</v>
      </c>
      <c r="P148" s="4">
        <v>1</v>
      </c>
      <c r="Q148" s="4">
        <v>1</v>
      </c>
      <c r="R148" s="4">
        <v>2</v>
      </c>
      <c r="S148" s="4">
        <v>4</v>
      </c>
      <c r="T148" s="4">
        <v>2</v>
      </c>
      <c r="U148" s="4">
        <v>3</v>
      </c>
      <c r="V148" s="4">
        <v>3</v>
      </c>
      <c r="W148" s="4">
        <v>1</v>
      </c>
      <c r="X148" s="4">
        <v>1</v>
      </c>
      <c r="Y148" s="4">
        <v>3</v>
      </c>
      <c r="Z148" s="4">
        <v>9</v>
      </c>
      <c r="AA148" s="4">
        <v>8</v>
      </c>
      <c r="AB148" s="4">
        <v>7</v>
      </c>
      <c r="AC148" s="4">
        <v>5</v>
      </c>
      <c r="AD148" s="4">
        <v>4</v>
      </c>
      <c r="AE148" s="4">
        <v>4</v>
      </c>
      <c r="AF148" s="4">
        <v>5</v>
      </c>
      <c r="AG148" s="4">
        <v>5</v>
      </c>
      <c r="AH148" s="4">
        <v>4</v>
      </c>
      <c r="AI148" s="4">
        <v>9</v>
      </c>
      <c r="AJ148" s="4">
        <v>2</v>
      </c>
      <c r="AK148" s="4">
        <v>6</v>
      </c>
      <c r="AL148" s="4">
        <v>3</v>
      </c>
      <c r="AM148" s="4">
        <v>5</v>
      </c>
      <c r="AN148" s="4">
        <v>4</v>
      </c>
      <c r="AO148" s="4">
        <v>6</v>
      </c>
      <c r="AP148" s="4">
        <v>14</v>
      </c>
      <c r="AQ148" s="4">
        <v>3</v>
      </c>
      <c r="AR148" s="4">
        <v>36</v>
      </c>
      <c r="AS148" s="4">
        <v>5</v>
      </c>
      <c r="AT148" s="4">
        <v>-28</v>
      </c>
    </row>
    <row r="149" spans="1:46" ht="16.5" customHeight="1">
      <c r="A149" s="4">
        <v>22633</v>
      </c>
      <c r="B149" s="4">
        <v>1</v>
      </c>
      <c r="C149" s="4">
        <v>1999</v>
      </c>
      <c r="D149" s="8">
        <v>44246.405520775501</v>
      </c>
      <c r="E149" s="4" t="s">
        <v>93</v>
      </c>
      <c r="F149" s="4">
        <v>3</v>
      </c>
      <c r="G149" s="4">
        <v>1</v>
      </c>
      <c r="H149" s="4">
        <v>2</v>
      </c>
      <c r="I149" s="4">
        <v>1</v>
      </c>
      <c r="J149" s="4">
        <v>1</v>
      </c>
      <c r="K149" s="4">
        <v>3</v>
      </c>
      <c r="L149" s="4">
        <v>4</v>
      </c>
      <c r="M149" s="4">
        <v>1</v>
      </c>
      <c r="N149" s="4">
        <v>2</v>
      </c>
      <c r="O149" s="4">
        <v>2</v>
      </c>
      <c r="P149" s="4">
        <v>3</v>
      </c>
      <c r="Q149" s="4">
        <v>3</v>
      </c>
      <c r="R149" s="4">
        <v>2</v>
      </c>
      <c r="S149" s="4">
        <v>3</v>
      </c>
      <c r="T149" s="4">
        <v>2</v>
      </c>
      <c r="U149" s="4">
        <v>3</v>
      </c>
      <c r="V149" s="4">
        <v>4</v>
      </c>
      <c r="W149" s="4">
        <v>2</v>
      </c>
      <c r="X149" s="4">
        <v>1</v>
      </c>
      <c r="Y149" s="4">
        <v>1</v>
      </c>
      <c r="Z149" s="4">
        <v>12</v>
      </c>
      <c r="AA149" s="4">
        <v>6</v>
      </c>
      <c r="AB149" s="4">
        <v>6</v>
      </c>
      <c r="AC149" s="4">
        <v>5</v>
      </c>
      <c r="AD149" s="4">
        <v>6</v>
      </c>
      <c r="AE149" s="4">
        <v>4</v>
      </c>
      <c r="AF149" s="4">
        <v>3</v>
      </c>
      <c r="AG149" s="4">
        <v>4</v>
      </c>
      <c r="AH149" s="4">
        <v>6</v>
      </c>
      <c r="AI149" s="4">
        <v>5</v>
      </c>
      <c r="AJ149" s="4">
        <v>6</v>
      </c>
      <c r="AK149" s="4">
        <v>7</v>
      </c>
      <c r="AL149" s="4">
        <v>4</v>
      </c>
      <c r="AM149" s="4">
        <v>3</v>
      </c>
      <c r="AN149" s="4">
        <v>3</v>
      </c>
      <c r="AO149" s="4">
        <v>2</v>
      </c>
      <c r="AP149" s="4">
        <v>3</v>
      </c>
      <c r="AQ149" s="4">
        <v>3</v>
      </c>
      <c r="AR149" s="4">
        <v>5</v>
      </c>
      <c r="AS149" s="4">
        <v>5</v>
      </c>
      <c r="AT149" s="4">
        <v>-2</v>
      </c>
    </row>
    <row r="150" spans="1:46" ht="16.5" customHeight="1">
      <c r="A150" s="4">
        <v>22634</v>
      </c>
      <c r="B150" s="4">
        <v>1</v>
      </c>
      <c r="C150" s="4">
        <v>2000</v>
      </c>
      <c r="D150" s="8">
        <v>44247.405520775501</v>
      </c>
      <c r="E150" s="4" t="s">
        <v>104</v>
      </c>
      <c r="F150" s="4">
        <v>1</v>
      </c>
      <c r="G150" s="4">
        <v>2</v>
      </c>
      <c r="H150" s="4">
        <v>1</v>
      </c>
      <c r="I150" s="4">
        <v>2</v>
      </c>
      <c r="J150" s="4">
        <v>1</v>
      </c>
      <c r="K150" s="4">
        <v>2</v>
      </c>
      <c r="L150" s="4">
        <v>3</v>
      </c>
      <c r="M150" s="4">
        <v>2</v>
      </c>
      <c r="N150" s="4">
        <v>1</v>
      </c>
      <c r="O150" s="4">
        <v>1</v>
      </c>
      <c r="P150" s="4">
        <v>1</v>
      </c>
      <c r="Q150" s="4">
        <v>1</v>
      </c>
      <c r="R150" s="4">
        <v>2</v>
      </c>
      <c r="S150" s="4">
        <v>4</v>
      </c>
      <c r="T150" s="4">
        <v>2</v>
      </c>
      <c r="U150" s="4">
        <v>1</v>
      </c>
      <c r="V150" s="4">
        <v>1</v>
      </c>
      <c r="W150" s="4">
        <v>1</v>
      </c>
      <c r="X150" s="4">
        <v>4</v>
      </c>
      <c r="Y150" s="4">
        <v>1</v>
      </c>
      <c r="Z150" s="4">
        <v>5</v>
      </c>
      <c r="AA150" s="4">
        <v>4</v>
      </c>
      <c r="AB150" s="4">
        <v>4</v>
      </c>
      <c r="AC150" s="4">
        <v>3</v>
      </c>
      <c r="AD150" s="4">
        <v>2</v>
      </c>
      <c r="AE150" s="4">
        <v>6</v>
      </c>
      <c r="AF150" s="4">
        <v>3</v>
      </c>
      <c r="AG150" s="4">
        <v>5</v>
      </c>
      <c r="AH150" s="4">
        <v>3</v>
      </c>
      <c r="AI150" s="4">
        <v>2</v>
      </c>
      <c r="AJ150" s="4">
        <v>2</v>
      </c>
      <c r="AK150" s="4">
        <v>2</v>
      </c>
      <c r="AL150" s="4">
        <v>2</v>
      </c>
      <c r="AM150" s="4">
        <v>4</v>
      </c>
      <c r="AN150" s="4">
        <v>2</v>
      </c>
      <c r="AO150" s="4">
        <v>2</v>
      </c>
      <c r="AP150" s="4">
        <v>1</v>
      </c>
      <c r="AQ150" s="4">
        <v>2</v>
      </c>
      <c r="AR150" s="4">
        <v>2</v>
      </c>
      <c r="AS150" s="4">
        <v>3</v>
      </c>
      <c r="AT150" s="4">
        <v>-5</v>
      </c>
    </row>
    <row r="151" spans="1:46" ht="16.5" customHeight="1">
      <c r="A151" s="4">
        <v>22635</v>
      </c>
      <c r="B151" s="4">
        <v>0</v>
      </c>
      <c r="C151" s="4">
        <v>2000</v>
      </c>
      <c r="D151" s="8">
        <v>44248.405520775501</v>
      </c>
      <c r="E151" s="4" t="s">
        <v>105</v>
      </c>
      <c r="F151" s="4">
        <v>1</v>
      </c>
      <c r="G151" s="4">
        <v>2</v>
      </c>
      <c r="H151" s="4">
        <v>3</v>
      </c>
      <c r="I151" s="4">
        <v>2</v>
      </c>
      <c r="J151" s="4">
        <v>1</v>
      </c>
      <c r="K151" s="4">
        <v>4</v>
      </c>
      <c r="L151" s="4">
        <v>3</v>
      </c>
      <c r="M151" s="4">
        <v>2</v>
      </c>
      <c r="N151" s="4">
        <v>2</v>
      </c>
      <c r="O151" s="4">
        <v>2</v>
      </c>
      <c r="P151" s="4">
        <v>3</v>
      </c>
      <c r="Q151" s="4">
        <v>2</v>
      </c>
      <c r="R151" s="4">
        <v>3</v>
      </c>
      <c r="S151" s="4">
        <v>3</v>
      </c>
      <c r="T151" s="4">
        <v>2</v>
      </c>
      <c r="U151" s="4">
        <v>2</v>
      </c>
      <c r="V151" s="4">
        <v>3</v>
      </c>
      <c r="W151" s="4">
        <v>1</v>
      </c>
      <c r="X151" s="4">
        <v>1</v>
      </c>
      <c r="Y151" s="4">
        <v>3</v>
      </c>
      <c r="Z151" s="4">
        <v>15</v>
      </c>
      <c r="AA151" s="4">
        <v>7</v>
      </c>
      <c r="AB151" s="4">
        <v>7</v>
      </c>
      <c r="AC151" s="4">
        <v>6</v>
      </c>
      <c r="AD151" s="4">
        <v>6</v>
      </c>
      <c r="AE151" s="4">
        <v>7</v>
      </c>
      <c r="AF151" s="4">
        <v>6</v>
      </c>
      <c r="AG151" s="4">
        <v>8</v>
      </c>
      <c r="AH151" s="4">
        <v>13</v>
      </c>
      <c r="AI151" s="4">
        <v>16</v>
      </c>
      <c r="AJ151" s="4">
        <v>5</v>
      </c>
      <c r="AK151" s="4">
        <v>7</v>
      </c>
      <c r="AL151" s="4">
        <v>4</v>
      </c>
      <c r="AM151" s="4">
        <v>5</v>
      </c>
      <c r="AN151" s="4">
        <v>13</v>
      </c>
      <c r="AO151" s="4">
        <v>6</v>
      </c>
      <c r="AP151" s="4">
        <v>3</v>
      </c>
      <c r="AQ151" s="4">
        <v>4</v>
      </c>
      <c r="AR151" s="4">
        <v>4</v>
      </c>
      <c r="AS151" s="4">
        <v>7</v>
      </c>
      <c r="AT151" s="4">
        <v>-16</v>
      </c>
    </row>
    <row r="152" spans="1:46" ht="16.5" customHeight="1">
      <c r="A152" s="4">
        <v>22639</v>
      </c>
      <c r="B152" s="4">
        <v>1</v>
      </c>
      <c r="C152" s="4">
        <v>1998</v>
      </c>
      <c r="D152" s="8">
        <v>44249.405520775501</v>
      </c>
      <c r="E152" s="4" t="s">
        <v>75</v>
      </c>
      <c r="F152" s="4">
        <v>2</v>
      </c>
      <c r="G152" s="4">
        <v>1</v>
      </c>
      <c r="H152" s="4">
        <v>2</v>
      </c>
      <c r="I152" s="4">
        <v>1</v>
      </c>
      <c r="J152" s="4">
        <v>1</v>
      </c>
      <c r="K152" s="4">
        <v>3</v>
      </c>
      <c r="L152" s="4">
        <v>3</v>
      </c>
      <c r="M152" s="4">
        <v>4</v>
      </c>
      <c r="N152" s="4">
        <v>1</v>
      </c>
      <c r="O152" s="4">
        <v>1</v>
      </c>
      <c r="P152" s="4">
        <v>1</v>
      </c>
      <c r="Q152" s="4">
        <v>1</v>
      </c>
      <c r="R152" s="4">
        <v>2</v>
      </c>
      <c r="S152" s="4">
        <v>2</v>
      </c>
      <c r="T152" s="4">
        <v>2</v>
      </c>
      <c r="U152" s="4">
        <v>3</v>
      </c>
      <c r="V152" s="4">
        <v>3</v>
      </c>
      <c r="W152" s="4">
        <v>1</v>
      </c>
      <c r="X152" s="4">
        <v>1</v>
      </c>
      <c r="Y152" s="4">
        <v>2</v>
      </c>
      <c r="Z152" s="4">
        <v>18</v>
      </c>
      <c r="AA152" s="4">
        <v>5</v>
      </c>
      <c r="AB152" s="4">
        <v>15</v>
      </c>
      <c r="AC152" s="4">
        <v>8</v>
      </c>
      <c r="AD152" s="4">
        <v>6</v>
      </c>
      <c r="AE152" s="4">
        <v>5</v>
      </c>
      <c r="AF152" s="4">
        <v>6</v>
      </c>
      <c r="AG152" s="4">
        <v>6</v>
      </c>
      <c r="AH152" s="4">
        <v>18</v>
      </c>
      <c r="AI152" s="4">
        <v>15</v>
      </c>
      <c r="AJ152" s="4">
        <v>4</v>
      </c>
      <c r="AK152" s="4">
        <v>8</v>
      </c>
      <c r="AL152" s="4">
        <v>4</v>
      </c>
      <c r="AM152" s="4">
        <v>9</v>
      </c>
      <c r="AN152" s="4">
        <v>8</v>
      </c>
      <c r="AO152" s="4">
        <v>8</v>
      </c>
      <c r="AP152" s="4">
        <v>5</v>
      </c>
      <c r="AQ152" s="4">
        <v>7</v>
      </c>
      <c r="AR152" s="4">
        <v>6</v>
      </c>
      <c r="AS152" s="4">
        <v>4</v>
      </c>
      <c r="AT152" s="4">
        <v>-32</v>
      </c>
    </row>
    <row r="153" spans="1:46" ht="16.5" customHeight="1">
      <c r="A153" s="4">
        <v>22640</v>
      </c>
      <c r="B153" s="4">
        <v>1</v>
      </c>
      <c r="C153" s="4">
        <v>1998</v>
      </c>
      <c r="D153" s="8">
        <v>44250.405520775501</v>
      </c>
      <c r="E153" s="4" t="s">
        <v>30</v>
      </c>
      <c r="F153" s="4">
        <v>2</v>
      </c>
      <c r="G153" s="4">
        <v>2</v>
      </c>
      <c r="H153" s="4">
        <v>3</v>
      </c>
      <c r="I153" s="4">
        <v>2</v>
      </c>
      <c r="J153" s="4">
        <v>1</v>
      </c>
      <c r="K153" s="4">
        <v>2</v>
      </c>
      <c r="L153" s="4">
        <v>2</v>
      </c>
      <c r="M153" s="4">
        <v>1</v>
      </c>
      <c r="N153" s="4">
        <v>3</v>
      </c>
      <c r="O153" s="4">
        <v>1</v>
      </c>
      <c r="P153" s="4">
        <v>1</v>
      </c>
      <c r="Q153" s="4">
        <v>3</v>
      </c>
      <c r="R153" s="4">
        <v>3</v>
      </c>
      <c r="S153" s="4">
        <v>3</v>
      </c>
      <c r="T153" s="4">
        <v>1</v>
      </c>
      <c r="U153" s="4">
        <v>1</v>
      </c>
      <c r="V153" s="4">
        <v>2</v>
      </c>
      <c r="W153" s="4">
        <v>1</v>
      </c>
      <c r="X153" s="4">
        <v>1</v>
      </c>
      <c r="Y153" s="4">
        <v>1</v>
      </c>
      <c r="Z153" s="4">
        <v>6</v>
      </c>
      <c r="AA153" s="4">
        <v>5</v>
      </c>
      <c r="AB153" s="4">
        <v>6</v>
      </c>
      <c r="AC153" s="4">
        <v>5</v>
      </c>
      <c r="AD153" s="4">
        <v>7</v>
      </c>
      <c r="AE153" s="4">
        <v>3</v>
      </c>
      <c r="AF153" s="4">
        <v>4</v>
      </c>
      <c r="AG153" s="4">
        <v>4</v>
      </c>
      <c r="AH153" s="4">
        <v>6</v>
      </c>
      <c r="AI153" s="4">
        <v>6</v>
      </c>
      <c r="AJ153" s="4">
        <v>4</v>
      </c>
      <c r="AK153" s="4">
        <v>5</v>
      </c>
      <c r="AL153" s="4">
        <v>3</v>
      </c>
      <c r="AM153" s="4">
        <v>4</v>
      </c>
      <c r="AN153" s="4">
        <v>3</v>
      </c>
      <c r="AO153" s="4">
        <v>3</v>
      </c>
      <c r="AP153" s="4">
        <v>5</v>
      </c>
      <c r="AQ153" s="4">
        <v>2</v>
      </c>
      <c r="AR153" s="4">
        <v>4</v>
      </c>
      <c r="AS153" s="4">
        <v>5</v>
      </c>
      <c r="AT153" s="4">
        <v>-18</v>
      </c>
    </row>
    <row r="154" spans="1:46" ht="16.5" customHeight="1">
      <c r="A154" s="4">
        <v>22641</v>
      </c>
      <c r="B154" s="4">
        <v>1</v>
      </c>
      <c r="C154" s="4">
        <v>1998</v>
      </c>
      <c r="D154" s="8">
        <v>44251.405520775501</v>
      </c>
      <c r="E154" s="4" t="s">
        <v>30</v>
      </c>
      <c r="F154" s="4">
        <v>2</v>
      </c>
      <c r="G154" s="4">
        <v>1</v>
      </c>
      <c r="H154" s="4">
        <v>1</v>
      </c>
      <c r="I154" s="4">
        <v>1</v>
      </c>
      <c r="J154" s="4">
        <v>1</v>
      </c>
      <c r="K154" s="4">
        <v>3</v>
      </c>
      <c r="L154" s="4">
        <v>1</v>
      </c>
      <c r="M154" s="4">
        <v>1</v>
      </c>
      <c r="N154" s="4">
        <v>3</v>
      </c>
      <c r="O154" s="4">
        <v>1</v>
      </c>
      <c r="P154" s="4">
        <v>1</v>
      </c>
      <c r="Q154" s="4">
        <v>1</v>
      </c>
      <c r="R154" s="4">
        <v>3</v>
      </c>
      <c r="S154" s="4">
        <v>3</v>
      </c>
      <c r="T154" s="4">
        <v>1</v>
      </c>
      <c r="U154" s="4">
        <v>3</v>
      </c>
      <c r="V154" s="4">
        <v>3</v>
      </c>
      <c r="W154" s="4">
        <v>1</v>
      </c>
      <c r="X154" s="4">
        <v>1</v>
      </c>
      <c r="Y154" s="4">
        <v>2</v>
      </c>
      <c r="Z154" s="4">
        <v>9</v>
      </c>
      <c r="AA154" s="4">
        <v>15</v>
      </c>
      <c r="AB154" s="4">
        <v>10</v>
      </c>
      <c r="AC154" s="4">
        <v>5</v>
      </c>
      <c r="AD154" s="4">
        <v>5</v>
      </c>
      <c r="AE154" s="4">
        <v>6</v>
      </c>
      <c r="AF154" s="4">
        <v>4</v>
      </c>
      <c r="AG154" s="4">
        <v>4</v>
      </c>
      <c r="AH154" s="4">
        <v>5</v>
      </c>
      <c r="AI154" s="4">
        <v>6</v>
      </c>
      <c r="AJ154" s="4">
        <v>2</v>
      </c>
      <c r="AK154" s="4">
        <v>5</v>
      </c>
      <c r="AL154" s="4">
        <v>4</v>
      </c>
      <c r="AM154" s="4">
        <v>5</v>
      </c>
      <c r="AN154" s="4">
        <v>3</v>
      </c>
      <c r="AO154" s="4">
        <v>4</v>
      </c>
      <c r="AP154" s="4">
        <v>2</v>
      </c>
      <c r="AQ154" s="4">
        <v>3</v>
      </c>
      <c r="AR154" s="4">
        <v>3</v>
      </c>
      <c r="AS154" s="4">
        <v>5</v>
      </c>
      <c r="AT154" s="4">
        <v>-25</v>
      </c>
    </row>
    <row r="155" spans="1:46" ht="16.5" customHeight="1">
      <c r="A155" s="4">
        <v>22642</v>
      </c>
      <c r="B155" s="4">
        <v>1</v>
      </c>
      <c r="C155" s="4">
        <v>1998</v>
      </c>
      <c r="D155" s="8">
        <v>44252.405520775501</v>
      </c>
      <c r="E155" s="4" t="s">
        <v>71</v>
      </c>
      <c r="F155" s="4">
        <v>2</v>
      </c>
      <c r="G155" s="4">
        <v>2</v>
      </c>
      <c r="H155" s="4">
        <v>2</v>
      </c>
      <c r="I155" s="4">
        <v>1</v>
      </c>
      <c r="J155" s="4">
        <v>1</v>
      </c>
      <c r="K155" s="4">
        <v>2</v>
      </c>
      <c r="L155" s="4">
        <v>2</v>
      </c>
      <c r="M155" s="4">
        <v>2</v>
      </c>
      <c r="N155" s="4">
        <v>1</v>
      </c>
      <c r="O155" s="4">
        <v>1</v>
      </c>
      <c r="P155" s="4">
        <v>1</v>
      </c>
      <c r="Q155" s="4">
        <v>1</v>
      </c>
      <c r="R155" s="4">
        <v>2</v>
      </c>
      <c r="S155" s="4">
        <v>3</v>
      </c>
      <c r="T155" s="4">
        <v>3</v>
      </c>
      <c r="U155" s="4">
        <v>2</v>
      </c>
      <c r="V155" s="4">
        <v>2</v>
      </c>
      <c r="W155" s="4">
        <v>1</v>
      </c>
      <c r="X155" s="4">
        <v>1</v>
      </c>
      <c r="Y155" s="4">
        <v>1</v>
      </c>
      <c r="Z155" s="4">
        <v>110</v>
      </c>
      <c r="AA155" s="4">
        <v>3</v>
      </c>
      <c r="AB155" s="4">
        <v>4</v>
      </c>
      <c r="AC155" s="4">
        <v>7</v>
      </c>
      <c r="AD155" s="4">
        <v>3</v>
      </c>
      <c r="AE155" s="4">
        <v>2</v>
      </c>
      <c r="AF155" s="4">
        <v>2</v>
      </c>
      <c r="AG155" s="4">
        <v>3</v>
      </c>
      <c r="AH155" s="4">
        <v>2</v>
      </c>
      <c r="AI155" s="4">
        <v>2</v>
      </c>
      <c r="AJ155" s="4">
        <v>4</v>
      </c>
      <c r="AK155" s="4">
        <v>2</v>
      </c>
      <c r="AL155" s="4">
        <v>3</v>
      </c>
      <c r="AM155" s="4">
        <v>4</v>
      </c>
      <c r="AN155" s="4">
        <v>5</v>
      </c>
      <c r="AO155" s="4">
        <v>2</v>
      </c>
      <c r="AP155" s="4">
        <v>3</v>
      </c>
      <c r="AQ155" s="4">
        <v>2</v>
      </c>
      <c r="AR155" s="4">
        <v>3</v>
      </c>
      <c r="AS155" s="4">
        <v>2</v>
      </c>
      <c r="AT155" s="4">
        <v>-40</v>
      </c>
    </row>
    <row r="156" spans="1:46" ht="16.5" customHeight="1">
      <c r="A156" s="4">
        <v>22643</v>
      </c>
      <c r="B156" s="4">
        <v>0</v>
      </c>
      <c r="C156" s="4">
        <v>1996</v>
      </c>
      <c r="D156" s="8">
        <v>44253.405520775501</v>
      </c>
      <c r="E156" s="4" t="s">
        <v>41</v>
      </c>
      <c r="F156" s="4">
        <v>1</v>
      </c>
      <c r="G156" s="4">
        <v>2</v>
      </c>
      <c r="H156" s="4">
        <v>1</v>
      </c>
      <c r="I156" s="4">
        <v>2</v>
      </c>
      <c r="J156" s="4">
        <v>1</v>
      </c>
      <c r="K156" s="4">
        <v>3</v>
      </c>
      <c r="L156" s="4">
        <v>3</v>
      </c>
      <c r="M156" s="4">
        <v>2</v>
      </c>
      <c r="N156" s="4">
        <v>1</v>
      </c>
      <c r="O156" s="4">
        <v>1</v>
      </c>
      <c r="P156" s="4">
        <v>1</v>
      </c>
      <c r="Q156" s="4">
        <v>1</v>
      </c>
      <c r="R156" s="4">
        <v>4</v>
      </c>
      <c r="S156" s="4">
        <v>3</v>
      </c>
      <c r="T156" s="4">
        <v>2</v>
      </c>
      <c r="U156" s="4">
        <v>2</v>
      </c>
      <c r="V156" s="4">
        <v>3</v>
      </c>
      <c r="W156" s="4">
        <v>1</v>
      </c>
      <c r="X156" s="4">
        <v>2</v>
      </c>
      <c r="Y156" s="4">
        <v>2</v>
      </c>
      <c r="Z156" s="4">
        <v>18</v>
      </c>
      <c r="AA156" s="4">
        <v>5</v>
      </c>
      <c r="AB156" s="4">
        <v>3</v>
      </c>
      <c r="AC156" s="4">
        <v>3</v>
      </c>
      <c r="AD156" s="4">
        <v>4</v>
      </c>
      <c r="AE156" s="4">
        <v>3</v>
      </c>
      <c r="AF156" s="4">
        <v>2</v>
      </c>
      <c r="AG156" s="4">
        <v>4</v>
      </c>
      <c r="AH156" s="4">
        <v>3</v>
      </c>
      <c r="AI156" s="4">
        <v>3</v>
      </c>
      <c r="AJ156" s="4">
        <v>3</v>
      </c>
      <c r="AK156" s="4">
        <v>4</v>
      </c>
      <c r="AL156" s="4">
        <v>5</v>
      </c>
      <c r="AM156" s="4">
        <v>3</v>
      </c>
      <c r="AN156" s="4">
        <v>2</v>
      </c>
      <c r="AO156" s="4">
        <v>6</v>
      </c>
      <c r="AP156" s="4">
        <v>2</v>
      </c>
      <c r="AQ156" s="4">
        <v>3</v>
      </c>
      <c r="AR156" s="4">
        <v>4</v>
      </c>
      <c r="AS156" s="4">
        <v>3</v>
      </c>
      <c r="AT156" s="4">
        <v>-33</v>
      </c>
    </row>
    <row r="157" spans="1:46" ht="16.5" customHeight="1">
      <c r="A157" s="4">
        <v>22676</v>
      </c>
      <c r="B157" s="4">
        <v>0</v>
      </c>
      <c r="C157" s="4">
        <v>1999</v>
      </c>
      <c r="D157" s="8">
        <v>44254.405520775501</v>
      </c>
      <c r="E157" s="4" t="s">
        <v>94</v>
      </c>
      <c r="F157" s="4">
        <v>3</v>
      </c>
      <c r="G157" s="4">
        <v>3</v>
      </c>
      <c r="H157" s="4">
        <v>4</v>
      </c>
      <c r="I157" s="4">
        <v>2</v>
      </c>
      <c r="J157" s="4">
        <v>1</v>
      </c>
      <c r="K157" s="4">
        <v>4</v>
      </c>
      <c r="L157" s="4">
        <v>4</v>
      </c>
      <c r="M157" s="4">
        <v>2</v>
      </c>
      <c r="N157" s="4">
        <v>2</v>
      </c>
      <c r="O157" s="4">
        <v>2</v>
      </c>
      <c r="P157" s="4">
        <v>1</v>
      </c>
      <c r="Q157" s="4">
        <v>3</v>
      </c>
      <c r="R157" s="4">
        <v>3</v>
      </c>
      <c r="S157" s="4">
        <v>3</v>
      </c>
      <c r="T157" s="4">
        <v>2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9</v>
      </c>
      <c r="AA157" s="4">
        <v>24</v>
      </c>
      <c r="AB157" s="4">
        <v>17</v>
      </c>
      <c r="AC157" s="4">
        <v>6</v>
      </c>
      <c r="AD157" s="4">
        <v>11</v>
      </c>
      <c r="AE157" s="4">
        <v>4</v>
      </c>
      <c r="AF157" s="4">
        <v>6</v>
      </c>
      <c r="AG157" s="4">
        <v>8</v>
      </c>
      <c r="AH157" s="4">
        <v>8</v>
      </c>
      <c r="AI157" s="4">
        <v>9</v>
      </c>
      <c r="AJ157" s="4">
        <v>3</v>
      </c>
      <c r="AK157" s="4">
        <v>15</v>
      </c>
      <c r="AL157" s="4">
        <v>4</v>
      </c>
      <c r="AM157" s="4">
        <v>7</v>
      </c>
      <c r="AN157" s="4">
        <v>4</v>
      </c>
      <c r="AO157" s="4">
        <v>4</v>
      </c>
      <c r="AP157" s="4">
        <v>5</v>
      </c>
      <c r="AQ157" s="4">
        <v>3</v>
      </c>
      <c r="AR157" s="4">
        <v>3</v>
      </c>
      <c r="AS157" s="4">
        <v>8</v>
      </c>
      <c r="AT157" s="4">
        <v>1</v>
      </c>
    </row>
    <row r="158" spans="1:46" ht="16.5" customHeight="1">
      <c r="A158" s="4">
        <v>22718</v>
      </c>
      <c r="B158" s="4">
        <v>1</v>
      </c>
      <c r="C158" s="4">
        <v>1998</v>
      </c>
      <c r="D158" s="8">
        <v>44255.405520775501</v>
      </c>
      <c r="E158" s="4" t="s">
        <v>30</v>
      </c>
      <c r="F158" s="4">
        <v>3</v>
      </c>
      <c r="G158" s="4">
        <v>3</v>
      </c>
      <c r="H158" s="4">
        <v>2</v>
      </c>
      <c r="I158" s="4">
        <v>1</v>
      </c>
      <c r="J158" s="4">
        <v>1</v>
      </c>
      <c r="K158" s="4">
        <v>3</v>
      </c>
      <c r="L158" s="4">
        <v>3</v>
      </c>
      <c r="M158" s="4">
        <v>1</v>
      </c>
      <c r="N158" s="4">
        <v>3</v>
      </c>
      <c r="O158" s="4">
        <v>1</v>
      </c>
      <c r="P158" s="4">
        <v>1</v>
      </c>
      <c r="Q158" s="4">
        <v>2</v>
      </c>
      <c r="R158" s="4">
        <v>3</v>
      </c>
      <c r="S158" s="4">
        <v>3</v>
      </c>
      <c r="T158" s="4">
        <v>2</v>
      </c>
      <c r="U158" s="4">
        <v>1</v>
      </c>
      <c r="V158" s="4">
        <v>2</v>
      </c>
      <c r="W158" s="4">
        <v>3</v>
      </c>
      <c r="X158" s="4">
        <v>2</v>
      </c>
      <c r="Y158" s="4">
        <v>3</v>
      </c>
      <c r="Z158" s="4">
        <v>7</v>
      </c>
      <c r="AA158" s="4">
        <v>6</v>
      </c>
      <c r="AB158" s="4">
        <v>7</v>
      </c>
      <c r="AC158" s="4">
        <v>6</v>
      </c>
      <c r="AD158" s="4">
        <v>6</v>
      </c>
      <c r="AE158" s="4">
        <v>9</v>
      </c>
      <c r="AF158" s="4">
        <v>15</v>
      </c>
      <c r="AG158" s="4">
        <v>5</v>
      </c>
      <c r="AH158" s="4">
        <v>20</v>
      </c>
      <c r="AI158" s="4">
        <v>5</v>
      </c>
      <c r="AJ158" s="4">
        <v>4</v>
      </c>
      <c r="AK158" s="4">
        <v>8</v>
      </c>
      <c r="AL158" s="4">
        <v>6</v>
      </c>
      <c r="AM158" s="4">
        <v>3</v>
      </c>
      <c r="AN158" s="4">
        <v>2</v>
      </c>
      <c r="AO158" s="4">
        <v>4</v>
      </c>
      <c r="AP158" s="4">
        <v>7</v>
      </c>
      <c r="AQ158" s="4">
        <v>7</v>
      </c>
      <c r="AR158" s="4">
        <v>4</v>
      </c>
      <c r="AS158" s="4">
        <v>4</v>
      </c>
      <c r="AT158" s="4">
        <v>-4</v>
      </c>
    </row>
    <row r="159" spans="1:46" ht="16.5" customHeight="1">
      <c r="A159" s="4">
        <v>22755</v>
      </c>
      <c r="B159" s="4">
        <v>0</v>
      </c>
      <c r="C159" s="4">
        <v>1970</v>
      </c>
      <c r="D159" s="8">
        <v>44256.405520775501</v>
      </c>
      <c r="E159" s="4" t="s">
        <v>38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11</v>
      </c>
      <c r="AA159" s="4">
        <v>6</v>
      </c>
      <c r="AB159" s="4">
        <v>8</v>
      </c>
      <c r="AC159" s="4">
        <v>5</v>
      </c>
      <c r="AD159" s="4">
        <v>8</v>
      </c>
      <c r="AE159" s="4">
        <v>1</v>
      </c>
      <c r="AF159" s="4">
        <v>2</v>
      </c>
      <c r="AG159" s="4">
        <v>9</v>
      </c>
      <c r="AH159" s="4">
        <v>4</v>
      </c>
      <c r="AI159" s="4">
        <v>4</v>
      </c>
      <c r="AJ159" s="4">
        <v>1</v>
      </c>
      <c r="AK159" s="4">
        <v>8</v>
      </c>
      <c r="AL159" s="4">
        <v>1</v>
      </c>
      <c r="AM159" s="4">
        <v>3</v>
      </c>
      <c r="AN159" s="4">
        <v>2</v>
      </c>
      <c r="AO159" s="4">
        <v>9</v>
      </c>
      <c r="AP159" s="4">
        <v>3</v>
      </c>
      <c r="AQ159" s="4">
        <v>2</v>
      </c>
      <c r="AR159" s="4">
        <v>3</v>
      </c>
      <c r="AS159" s="4">
        <v>4</v>
      </c>
      <c r="AT159" s="4">
        <v>-9</v>
      </c>
    </row>
    <row r="160" spans="1:46" ht="16.5" customHeight="1">
      <c r="A160" s="4">
        <v>22865</v>
      </c>
      <c r="B160" s="4">
        <v>0</v>
      </c>
      <c r="C160" s="4">
        <v>1980</v>
      </c>
      <c r="D160" s="8">
        <v>44257.405520775501</v>
      </c>
      <c r="E160" s="4" t="s">
        <v>192</v>
      </c>
      <c r="F160" s="4">
        <v>1</v>
      </c>
      <c r="G160" s="4">
        <v>2</v>
      </c>
      <c r="H160" s="4">
        <v>3</v>
      </c>
      <c r="I160" s="4">
        <v>4</v>
      </c>
      <c r="J160" s="4">
        <v>2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4</v>
      </c>
      <c r="AA160" s="4">
        <v>6</v>
      </c>
      <c r="AB160" s="4">
        <v>9</v>
      </c>
      <c r="AC160" s="4">
        <v>7</v>
      </c>
      <c r="AD160" s="4">
        <v>8</v>
      </c>
      <c r="AE160" s="4">
        <v>5</v>
      </c>
      <c r="AF160" s="4">
        <v>4</v>
      </c>
      <c r="AG160" s="4">
        <v>3</v>
      </c>
      <c r="AH160" s="4">
        <v>6</v>
      </c>
      <c r="AI160" s="4">
        <v>7</v>
      </c>
      <c r="AJ160" s="4">
        <v>2</v>
      </c>
      <c r="AK160" s="4">
        <v>4</v>
      </c>
      <c r="AL160" s="4">
        <v>2</v>
      </c>
      <c r="AM160" s="4">
        <v>3</v>
      </c>
      <c r="AN160" s="4">
        <v>2</v>
      </c>
      <c r="AO160" s="4">
        <v>2</v>
      </c>
      <c r="AP160" s="4">
        <v>1</v>
      </c>
      <c r="AQ160" s="4">
        <v>3</v>
      </c>
      <c r="AR160" s="4">
        <v>2</v>
      </c>
      <c r="AS160" s="4">
        <v>1</v>
      </c>
      <c r="AT160" s="4">
        <v>12</v>
      </c>
    </row>
    <row r="161" spans="1:46" ht="16.5" customHeight="1">
      <c r="A161" s="4">
        <v>22869</v>
      </c>
      <c r="B161" s="4">
        <v>1</v>
      </c>
      <c r="C161" s="4">
        <v>2006</v>
      </c>
      <c r="D161" s="8">
        <v>44258.405520775501</v>
      </c>
      <c r="E161" s="4" t="s">
        <v>193</v>
      </c>
      <c r="F161" s="4">
        <v>3</v>
      </c>
      <c r="G161" s="4">
        <v>2</v>
      </c>
      <c r="H161" s="4">
        <v>3</v>
      </c>
      <c r="I161" s="4">
        <v>3</v>
      </c>
      <c r="J161" s="4">
        <v>3</v>
      </c>
      <c r="K161" s="4">
        <v>3</v>
      </c>
      <c r="L161" s="4">
        <v>2</v>
      </c>
      <c r="M161" s="4">
        <v>2</v>
      </c>
      <c r="N161" s="4">
        <v>2</v>
      </c>
      <c r="O161" s="4">
        <v>2</v>
      </c>
      <c r="P161" s="4">
        <v>2</v>
      </c>
      <c r="Q161" s="4">
        <v>3</v>
      </c>
      <c r="R161" s="4">
        <v>3</v>
      </c>
      <c r="S161" s="4">
        <v>2</v>
      </c>
      <c r="T161" s="4">
        <v>3</v>
      </c>
      <c r="U161" s="4">
        <v>2</v>
      </c>
      <c r="V161" s="4">
        <v>3</v>
      </c>
      <c r="W161" s="4">
        <v>3</v>
      </c>
      <c r="X161" s="4">
        <v>2</v>
      </c>
      <c r="Y161" s="4">
        <v>3</v>
      </c>
      <c r="Z161" s="4">
        <v>4</v>
      </c>
      <c r="AA161" s="4">
        <v>4</v>
      </c>
      <c r="AB161" s="4">
        <v>1</v>
      </c>
      <c r="AC161" s="4">
        <v>2</v>
      </c>
      <c r="AD161" s="4">
        <v>2</v>
      </c>
      <c r="AE161" s="4">
        <v>1</v>
      </c>
      <c r="AF161" s="4">
        <v>1</v>
      </c>
      <c r="AG161" s="4">
        <v>2</v>
      </c>
      <c r="AH161" s="4">
        <v>2</v>
      </c>
      <c r="AI161" s="4">
        <v>2</v>
      </c>
      <c r="AJ161" s="4">
        <v>2</v>
      </c>
      <c r="AK161" s="4">
        <v>2</v>
      </c>
      <c r="AL161" s="4">
        <v>1</v>
      </c>
      <c r="AM161" s="4">
        <v>2</v>
      </c>
      <c r="AN161" s="4">
        <v>2</v>
      </c>
      <c r="AO161" s="4">
        <v>1</v>
      </c>
      <c r="AP161" s="4">
        <v>5</v>
      </c>
      <c r="AQ161" s="4">
        <v>1</v>
      </c>
      <c r="AR161" s="4">
        <v>1</v>
      </c>
      <c r="AS161" s="4">
        <v>4</v>
      </c>
      <c r="AT161" s="4">
        <v>14</v>
      </c>
    </row>
    <row r="162" spans="1:46" ht="16.5" customHeight="1">
      <c r="A162" s="4">
        <v>22909</v>
      </c>
      <c r="B162" s="4">
        <v>1</v>
      </c>
      <c r="C162" s="4">
        <v>1998</v>
      </c>
      <c r="D162" s="8">
        <v>44259.405520775501</v>
      </c>
      <c r="E162" s="4" t="s">
        <v>76</v>
      </c>
      <c r="F162" s="4">
        <v>1</v>
      </c>
      <c r="G162" s="4">
        <v>4</v>
      </c>
      <c r="H162" s="4">
        <v>2</v>
      </c>
      <c r="I162" s="4">
        <v>2</v>
      </c>
      <c r="J162" s="4">
        <v>1</v>
      </c>
      <c r="K162" s="4">
        <v>3</v>
      </c>
      <c r="L162" s="4">
        <v>3</v>
      </c>
      <c r="M162" s="4">
        <v>4</v>
      </c>
      <c r="N162" s="4">
        <v>2</v>
      </c>
      <c r="O162" s="4">
        <v>1</v>
      </c>
      <c r="P162" s="4">
        <v>1</v>
      </c>
      <c r="Q162" s="4">
        <v>3</v>
      </c>
      <c r="R162" s="4">
        <v>3</v>
      </c>
      <c r="S162" s="4">
        <v>4</v>
      </c>
      <c r="T162" s="4">
        <v>3</v>
      </c>
      <c r="U162" s="4">
        <v>2</v>
      </c>
      <c r="V162" s="4">
        <v>3</v>
      </c>
      <c r="W162" s="4">
        <v>1</v>
      </c>
      <c r="X162" s="4">
        <v>2</v>
      </c>
      <c r="Y162" s="4">
        <v>1</v>
      </c>
      <c r="Z162" s="4">
        <v>7</v>
      </c>
      <c r="AA162" s="4">
        <v>4</v>
      </c>
      <c r="AB162" s="4">
        <v>8</v>
      </c>
      <c r="AC162" s="4">
        <v>4</v>
      </c>
      <c r="AD162" s="4">
        <v>12</v>
      </c>
      <c r="AE162" s="4">
        <v>5</v>
      </c>
      <c r="AF162" s="4">
        <v>5</v>
      </c>
      <c r="AG162" s="4">
        <v>26</v>
      </c>
      <c r="AH162" s="4">
        <v>47</v>
      </c>
      <c r="AI162" s="4">
        <v>5</v>
      </c>
      <c r="AJ162" s="4">
        <v>3</v>
      </c>
      <c r="AK162" s="4">
        <v>7</v>
      </c>
      <c r="AL162" s="4">
        <v>2</v>
      </c>
      <c r="AM162" s="4">
        <v>6</v>
      </c>
      <c r="AN162" s="4">
        <v>3</v>
      </c>
      <c r="AO162" s="4">
        <v>3</v>
      </c>
      <c r="AP162" s="4">
        <v>9</v>
      </c>
      <c r="AQ162" s="4">
        <v>3</v>
      </c>
      <c r="AR162" s="4">
        <v>5</v>
      </c>
      <c r="AS162" s="4">
        <v>4</v>
      </c>
      <c r="AT162" s="4">
        <v>-13</v>
      </c>
    </row>
    <row r="163" spans="1:46" ht="16.5" customHeight="1">
      <c r="A163" s="4">
        <v>22911</v>
      </c>
      <c r="B163" s="4">
        <v>1</v>
      </c>
      <c r="C163" s="4">
        <v>2000</v>
      </c>
      <c r="D163" s="8">
        <v>44260.405520775501</v>
      </c>
      <c r="E163" s="4" t="s">
        <v>106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3</v>
      </c>
      <c r="L163" s="4">
        <v>2</v>
      </c>
      <c r="M163" s="4">
        <v>3</v>
      </c>
      <c r="N163" s="4">
        <v>1</v>
      </c>
      <c r="O163" s="4">
        <v>1</v>
      </c>
      <c r="P163" s="4">
        <v>1</v>
      </c>
      <c r="Q163" s="4">
        <v>3</v>
      </c>
      <c r="R163" s="4">
        <v>3</v>
      </c>
      <c r="S163" s="4">
        <v>4</v>
      </c>
      <c r="T163" s="4">
        <v>3</v>
      </c>
      <c r="U163" s="4">
        <v>2</v>
      </c>
      <c r="V163" s="4">
        <v>1</v>
      </c>
      <c r="W163" s="4">
        <v>1</v>
      </c>
      <c r="X163" s="4">
        <v>1</v>
      </c>
      <c r="Y163" s="4">
        <v>2</v>
      </c>
      <c r="Z163" s="4">
        <v>11</v>
      </c>
      <c r="AA163" s="4">
        <v>5</v>
      </c>
      <c r="AB163" s="4">
        <v>5</v>
      </c>
      <c r="AC163" s="4">
        <v>4</v>
      </c>
      <c r="AD163" s="4">
        <v>13</v>
      </c>
      <c r="AE163" s="4">
        <v>6</v>
      </c>
      <c r="AF163" s="4">
        <v>5</v>
      </c>
      <c r="AG163" s="4">
        <v>5</v>
      </c>
      <c r="AH163" s="4">
        <v>5</v>
      </c>
      <c r="AI163" s="4">
        <v>8</v>
      </c>
      <c r="AJ163" s="4">
        <v>3</v>
      </c>
      <c r="AK163" s="4">
        <v>6</v>
      </c>
      <c r="AL163" s="4">
        <v>3</v>
      </c>
      <c r="AM163" s="4">
        <v>3</v>
      </c>
      <c r="AN163" s="4">
        <v>3</v>
      </c>
      <c r="AO163" s="4">
        <v>3</v>
      </c>
      <c r="AP163" s="4">
        <v>2</v>
      </c>
      <c r="AQ163" s="4">
        <v>4</v>
      </c>
      <c r="AR163" s="4">
        <v>3</v>
      </c>
      <c r="AS163" s="4">
        <v>6</v>
      </c>
      <c r="AT163" s="4">
        <v>-23</v>
      </c>
    </row>
    <row r="164" spans="1:46" ht="16.5" customHeight="1">
      <c r="A164" s="4">
        <v>22916</v>
      </c>
      <c r="B164" s="4">
        <v>1</v>
      </c>
      <c r="C164" s="4">
        <v>2001</v>
      </c>
      <c r="D164" s="8">
        <v>44261.405520775501</v>
      </c>
      <c r="E164" s="4" t="s">
        <v>113</v>
      </c>
      <c r="F164" s="4">
        <v>2</v>
      </c>
      <c r="G164" s="4">
        <v>3</v>
      </c>
      <c r="H164" s="4">
        <v>2</v>
      </c>
      <c r="I164" s="4">
        <v>4</v>
      </c>
      <c r="J164" s="4">
        <v>1</v>
      </c>
      <c r="K164" s="4">
        <v>2</v>
      </c>
      <c r="L164" s="4">
        <v>1</v>
      </c>
      <c r="M164" s="4">
        <v>2</v>
      </c>
      <c r="N164" s="4">
        <v>3</v>
      </c>
      <c r="O164" s="4">
        <v>1</v>
      </c>
      <c r="P164" s="4">
        <v>2</v>
      </c>
      <c r="Q164" s="4">
        <v>1</v>
      </c>
      <c r="R164" s="4">
        <v>2</v>
      </c>
      <c r="S164" s="4">
        <v>4</v>
      </c>
      <c r="T164" s="4">
        <v>2</v>
      </c>
      <c r="U164" s="4">
        <v>3</v>
      </c>
      <c r="V164" s="4">
        <v>1</v>
      </c>
      <c r="W164" s="4">
        <v>1</v>
      </c>
      <c r="X164" s="4">
        <v>2</v>
      </c>
      <c r="Y164" s="4">
        <v>3</v>
      </c>
      <c r="Z164" s="4">
        <v>10</v>
      </c>
      <c r="AA164" s="4">
        <v>14</v>
      </c>
      <c r="AB164" s="4">
        <v>12</v>
      </c>
      <c r="AC164" s="4">
        <v>6</v>
      </c>
      <c r="AD164" s="4">
        <v>7</v>
      </c>
      <c r="AE164" s="4">
        <v>5</v>
      </c>
      <c r="AF164" s="4">
        <v>3</v>
      </c>
      <c r="AG164" s="4">
        <v>8</v>
      </c>
      <c r="AH164" s="4">
        <v>7</v>
      </c>
      <c r="AI164" s="4">
        <v>7</v>
      </c>
      <c r="AJ164" s="4">
        <v>7</v>
      </c>
      <c r="AK164" s="4">
        <v>5</v>
      </c>
      <c r="AL164" s="4">
        <v>4</v>
      </c>
      <c r="AM164" s="4">
        <v>6</v>
      </c>
      <c r="AN164" s="4">
        <v>5</v>
      </c>
      <c r="AO164" s="4">
        <v>4</v>
      </c>
      <c r="AP164" s="4">
        <v>2</v>
      </c>
      <c r="AQ164" s="4">
        <v>3</v>
      </c>
      <c r="AR164" s="4">
        <v>5</v>
      </c>
      <c r="AS164" s="4">
        <v>7</v>
      </c>
      <c r="AT164" s="4">
        <v>-2</v>
      </c>
    </row>
    <row r="165" spans="1:46" ht="16.5" customHeight="1">
      <c r="A165" s="4">
        <v>22919</v>
      </c>
      <c r="B165" s="4">
        <v>0</v>
      </c>
      <c r="C165" s="4">
        <v>1996</v>
      </c>
      <c r="D165" s="8">
        <v>44262.405520775501</v>
      </c>
      <c r="E165" s="4" t="s">
        <v>42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3</v>
      </c>
      <c r="L165" s="4">
        <v>1</v>
      </c>
      <c r="M165" s="4">
        <v>2</v>
      </c>
      <c r="N165" s="4">
        <v>4</v>
      </c>
      <c r="O165" s="4">
        <v>1</v>
      </c>
      <c r="P165" s="4">
        <v>1</v>
      </c>
      <c r="Q165" s="4">
        <v>1</v>
      </c>
      <c r="R165" s="4">
        <v>2</v>
      </c>
      <c r="S165" s="4">
        <v>3</v>
      </c>
      <c r="T165" s="4">
        <v>1</v>
      </c>
      <c r="U165" s="4">
        <v>2</v>
      </c>
      <c r="V165" s="4">
        <v>3</v>
      </c>
      <c r="W165" s="4">
        <v>1</v>
      </c>
      <c r="X165" s="4">
        <v>1</v>
      </c>
      <c r="Y165" s="4">
        <v>3</v>
      </c>
      <c r="Z165" s="4">
        <v>7</v>
      </c>
      <c r="AA165" s="4">
        <v>6</v>
      </c>
      <c r="AB165" s="4">
        <v>6</v>
      </c>
      <c r="AC165" s="4">
        <v>26</v>
      </c>
      <c r="AD165" s="4">
        <v>14</v>
      </c>
      <c r="AE165" s="4">
        <v>11</v>
      </c>
      <c r="AF165" s="4">
        <v>9</v>
      </c>
      <c r="AG165" s="4">
        <v>12</v>
      </c>
      <c r="AH165" s="4">
        <v>9</v>
      </c>
      <c r="AI165" s="4">
        <v>75</v>
      </c>
      <c r="AJ165" s="4">
        <v>6</v>
      </c>
      <c r="AK165" s="4">
        <v>70</v>
      </c>
      <c r="AL165" s="4">
        <v>7</v>
      </c>
      <c r="AM165" s="4">
        <v>8</v>
      </c>
      <c r="AN165" s="4">
        <v>3</v>
      </c>
      <c r="AO165" s="4">
        <v>12</v>
      </c>
      <c r="AP165" s="4">
        <v>10</v>
      </c>
      <c r="AQ165" s="4">
        <v>3</v>
      </c>
      <c r="AR165" s="4">
        <v>11</v>
      </c>
      <c r="AS165" s="4">
        <v>15</v>
      </c>
      <c r="AT165" s="4">
        <v>-14</v>
      </c>
    </row>
    <row r="166" spans="1:46" ht="16.5" customHeight="1">
      <c r="A166" s="4">
        <v>22920</v>
      </c>
      <c r="B166" s="4">
        <v>1</v>
      </c>
      <c r="C166" s="4">
        <v>1998</v>
      </c>
      <c r="D166" s="8">
        <v>44263.405520775501</v>
      </c>
      <c r="E166" s="4" t="s">
        <v>77</v>
      </c>
      <c r="F166" s="4">
        <v>2</v>
      </c>
      <c r="G166" s="4">
        <v>2</v>
      </c>
      <c r="H166" s="4">
        <v>2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2</v>
      </c>
      <c r="P166" s="4">
        <v>1</v>
      </c>
      <c r="Q166" s="4">
        <v>1</v>
      </c>
      <c r="R166" s="4">
        <v>2</v>
      </c>
      <c r="S166" s="4">
        <v>2</v>
      </c>
      <c r="T166" s="4">
        <v>2</v>
      </c>
      <c r="U166" s="4">
        <v>1</v>
      </c>
      <c r="V166" s="4">
        <v>1</v>
      </c>
      <c r="W166" s="4">
        <v>1</v>
      </c>
      <c r="X166" s="4">
        <v>2</v>
      </c>
      <c r="Y166" s="4">
        <v>3</v>
      </c>
      <c r="Z166" s="4">
        <v>19</v>
      </c>
      <c r="AA166" s="4">
        <v>110</v>
      </c>
      <c r="AB166" s="4">
        <v>9</v>
      </c>
      <c r="AC166" s="4">
        <v>4</v>
      </c>
      <c r="AD166" s="4">
        <v>10</v>
      </c>
      <c r="AE166" s="4">
        <v>4</v>
      </c>
      <c r="AF166" s="4">
        <v>2</v>
      </c>
      <c r="AG166" s="4">
        <v>3</v>
      </c>
      <c r="AH166" s="4">
        <v>3</v>
      </c>
      <c r="AI166" s="4">
        <v>6</v>
      </c>
      <c r="AJ166" s="4">
        <v>2</v>
      </c>
      <c r="AK166" s="4">
        <v>3</v>
      </c>
      <c r="AL166" s="4">
        <v>4</v>
      </c>
      <c r="AM166" s="4">
        <v>5</v>
      </c>
      <c r="AN166" s="4">
        <v>3</v>
      </c>
      <c r="AO166" s="4">
        <v>3</v>
      </c>
      <c r="AP166" s="4">
        <v>5</v>
      </c>
      <c r="AQ166" s="4">
        <v>3</v>
      </c>
      <c r="AR166" s="4">
        <v>4</v>
      </c>
      <c r="AS166" s="4">
        <v>5</v>
      </c>
      <c r="AT166" s="4">
        <v>-26</v>
      </c>
    </row>
    <row r="167" spans="1:46" ht="16.5" customHeight="1">
      <c r="A167" s="4">
        <v>22922</v>
      </c>
      <c r="B167" s="4">
        <v>1</v>
      </c>
      <c r="C167" s="4">
        <v>1998</v>
      </c>
      <c r="D167" s="8">
        <v>44264.405520775501</v>
      </c>
      <c r="E167" s="4" t="s">
        <v>78</v>
      </c>
      <c r="F167" s="4">
        <v>2</v>
      </c>
      <c r="G167" s="4">
        <v>2</v>
      </c>
      <c r="H167" s="4">
        <v>2</v>
      </c>
      <c r="I167" s="4">
        <v>2</v>
      </c>
      <c r="J167" s="4">
        <v>2</v>
      </c>
      <c r="K167" s="4">
        <v>2</v>
      </c>
      <c r="L167" s="4">
        <v>2</v>
      </c>
      <c r="M167" s="4">
        <v>2</v>
      </c>
      <c r="N167" s="4">
        <v>2</v>
      </c>
      <c r="O167" s="4">
        <v>2</v>
      </c>
      <c r="P167" s="4">
        <v>1</v>
      </c>
      <c r="Q167" s="4">
        <v>2</v>
      </c>
      <c r="R167" s="4">
        <v>2</v>
      </c>
      <c r="S167" s="4">
        <v>3</v>
      </c>
      <c r="T167" s="4">
        <v>2</v>
      </c>
      <c r="U167" s="4">
        <v>2</v>
      </c>
      <c r="V167" s="4">
        <v>3</v>
      </c>
      <c r="W167" s="4">
        <v>1</v>
      </c>
      <c r="X167" s="4">
        <v>1</v>
      </c>
      <c r="Y167" s="4">
        <v>4</v>
      </c>
      <c r="Z167" s="4">
        <v>13</v>
      </c>
      <c r="AA167" s="4">
        <v>7</v>
      </c>
      <c r="AB167" s="4">
        <v>12</v>
      </c>
      <c r="AC167" s="4">
        <v>4</v>
      </c>
      <c r="AD167" s="4">
        <v>8</v>
      </c>
      <c r="AE167" s="4">
        <v>9</v>
      </c>
      <c r="AF167" s="4">
        <v>3</v>
      </c>
      <c r="AG167" s="4">
        <v>7</v>
      </c>
      <c r="AH167" s="4">
        <v>3</v>
      </c>
      <c r="AI167" s="4">
        <v>6</v>
      </c>
      <c r="AJ167" s="4">
        <v>5</v>
      </c>
      <c r="AK167" s="4">
        <v>4</v>
      </c>
      <c r="AL167" s="4">
        <v>3</v>
      </c>
      <c r="AM167" s="4">
        <v>4</v>
      </c>
      <c r="AN167" s="4">
        <v>3</v>
      </c>
      <c r="AO167" s="4">
        <v>2</v>
      </c>
      <c r="AP167" s="4">
        <v>4</v>
      </c>
      <c r="AQ167" s="4">
        <v>3</v>
      </c>
      <c r="AR167" s="4">
        <v>3</v>
      </c>
      <c r="AS167" s="4">
        <v>6</v>
      </c>
      <c r="AT167" s="4">
        <v>-36</v>
      </c>
    </row>
    <row r="168" spans="1:46" ht="16.5" customHeight="1">
      <c r="A168" s="4">
        <v>22923</v>
      </c>
      <c r="B168" s="4">
        <v>0</v>
      </c>
      <c r="C168" s="4">
        <v>1997</v>
      </c>
      <c r="D168" s="8">
        <v>44265.405520775501</v>
      </c>
      <c r="E168" s="4" t="s">
        <v>52</v>
      </c>
      <c r="F168" s="4">
        <v>1</v>
      </c>
      <c r="G168" s="4">
        <v>1</v>
      </c>
      <c r="H168" s="4">
        <v>2</v>
      </c>
      <c r="I168" s="4">
        <v>1</v>
      </c>
      <c r="J168" s="4">
        <v>1</v>
      </c>
      <c r="K168" s="4">
        <v>2</v>
      </c>
      <c r="L168" s="4">
        <v>2</v>
      </c>
      <c r="M168" s="4">
        <v>2</v>
      </c>
      <c r="N168" s="4">
        <v>1</v>
      </c>
      <c r="O168" s="4">
        <v>1</v>
      </c>
      <c r="P168" s="4">
        <v>1</v>
      </c>
      <c r="Q168" s="4">
        <v>1</v>
      </c>
      <c r="R168" s="4">
        <v>2</v>
      </c>
      <c r="S168" s="4">
        <v>3</v>
      </c>
      <c r="T168" s="4">
        <v>3</v>
      </c>
      <c r="U168" s="4">
        <v>2</v>
      </c>
      <c r="V168" s="4">
        <v>3</v>
      </c>
      <c r="W168" s="4">
        <v>1</v>
      </c>
      <c r="X168" s="4">
        <v>1</v>
      </c>
      <c r="Y168" s="4">
        <v>3</v>
      </c>
      <c r="Z168" s="4">
        <v>10</v>
      </c>
      <c r="AA168" s="4">
        <v>5</v>
      </c>
      <c r="AB168" s="4">
        <v>9</v>
      </c>
      <c r="AC168" s="4">
        <v>5</v>
      </c>
      <c r="AD168" s="4">
        <v>6</v>
      </c>
      <c r="AE168" s="4">
        <v>7</v>
      </c>
      <c r="AF168" s="4">
        <v>4</v>
      </c>
      <c r="AG168" s="4">
        <v>4</v>
      </c>
      <c r="AH168" s="4">
        <v>6</v>
      </c>
      <c r="AI168" s="4">
        <v>8</v>
      </c>
      <c r="AJ168" s="4">
        <v>4</v>
      </c>
      <c r="AK168" s="4">
        <v>6</v>
      </c>
      <c r="AL168" s="4">
        <v>2</v>
      </c>
      <c r="AM168" s="4">
        <v>3</v>
      </c>
      <c r="AN168" s="4">
        <v>6</v>
      </c>
      <c r="AO168" s="4">
        <v>3</v>
      </c>
      <c r="AP168" s="4">
        <v>4</v>
      </c>
      <c r="AQ168" s="4">
        <v>3</v>
      </c>
      <c r="AR168" s="4">
        <v>2</v>
      </c>
      <c r="AS168" s="4">
        <v>6</v>
      </c>
      <c r="AT168" s="4">
        <v>-39</v>
      </c>
    </row>
    <row r="169" spans="1:46" ht="16.5" customHeight="1">
      <c r="A169" s="4">
        <v>23048</v>
      </c>
      <c r="B169" s="4">
        <v>1</v>
      </c>
      <c r="C169" s="4">
        <v>1998</v>
      </c>
      <c r="D169" s="8">
        <v>44266.405520775501</v>
      </c>
      <c r="E169" s="4" t="s">
        <v>30</v>
      </c>
      <c r="F169" s="4">
        <v>3</v>
      </c>
      <c r="G169" s="4">
        <v>3</v>
      </c>
      <c r="H169" s="4">
        <v>3</v>
      </c>
      <c r="I169" s="4">
        <v>3</v>
      </c>
      <c r="J169" s="4">
        <v>1</v>
      </c>
      <c r="K169" s="4">
        <v>4</v>
      </c>
      <c r="L169" s="4">
        <v>2</v>
      </c>
      <c r="M169" s="4">
        <v>4</v>
      </c>
      <c r="N169" s="4">
        <v>1</v>
      </c>
      <c r="O169" s="4">
        <v>1</v>
      </c>
      <c r="P169" s="4">
        <v>2</v>
      </c>
      <c r="Q169" s="4">
        <v>1</v>
      </c>
      <c r="R169" s="4">
        <v>3</v>
      </c>
      <c r="S169" s="4">
        <v>3</v>
      </c>
      <c r="T169" s="4">
        <v>3</v>
      </c>
      <c r="U169" s="4">
        <v>2</v>
      </c>
      <c r="V169" s="4">
        <v>3</v>
      </c>
      <c r="W169" s="4">
        <v>1</v>
      </c>
      <c r="X169" s="4">
        <v>1</v>
      </c>
      <c r="Y169" s="4">
        <v>4</v>
      </c>
      <c r="Z169" s="4">
        <v>14</v>
      </c>
      <c r="AA169" s="4">
        <v>3</v>
      </c>
      <c r="AB169" s="4">
        <v>7</v>
      </c>
      <c r="AC169" s="4">
        <v>4</v>
      </c>
      <c r="AD169" s="4">
        <v>8</v>
      </c>
      <c r="AE169" s="4">
        <v>3</v>
      </c>
      <c r="AF169" s="4">
        <v>4</v>
      </c>
      <c r="AG169" s="4">
        <v>7</v>
      </c>
      <c r="AH169" s="4">
        <v>4</v>
      </c>
      <c r="AI169" s="4">
        <v>4</v>
      </c>
      <c r="AJ169" s="4">
        <v>7</v>
      </c>
      <c r="AK169" s="4">
        <v>9</v>
      </c>
      <c r="AL169" s="4">
        <v>3</v>
      </c>
      <c r="AM169" s="4">
        <v>3</v>
      </c>
      <c r="AN169" s="4">
        <v>2</v>
      </c>
      <c r="AO169" s="4">
        <v>4</v>
      </c>
      <c r="AP169" s="4">
        <v>3</v>
      </c>
      <c r="AQ169" s="4">
        <v>4</v>
      </c>
      <c r="AR169" s="4">
        <v>4</v>
      </c>
      <c r="AS169" s="4">
        <v>8</v>
      </c>
      <c r="AT169" s="4">
        <v>-7</v>
      </c>
    </row>
    <row r="170" spans="1:46" ht="16.5" customHeight="1">
      <c r="A170" s="4">
        <v>23060</v>
      </c>
      <c r="B170" s="4">
        <v>1</v>
      </c>
      <c r="C170" s="4">
        <v>1998</v>
      </c>
      <c r="D170" s="8">
        <v>44267.405520775501</v>
      </c>
      <c r="E170" s="4" t="s">
        <v>79</v>
      </c>
      <c r="F170" s="4">
        <v>1</v>
      </c>
      <c r="G170" s="4">
        <v>4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2</v>
      </c>
      <c r="S170" s="4">
        <v>1</v>
      </c>
      <c r="T170" s="4">
        <v>1</v>
      </c>
      <c r="U170" s="4">
        <v>2</v>
      </c>
      <c r="V170" s="4">
        <v>1</v>
      </c>
      <c r="W170" s="4">
        <v>1</v>
      </c>
      <c r="X170" s="4">
        <v>1</v>
      </c>
      <c r="Y170" s="4">
        <v>1</v>
      </c>
      <c r="Z170" s="4">
        <v>26</v>
      </c>
      <c r="AA170" s="4">
        <v>26</v>
      </c>
      <c r="AB170" s="4">
        <v>21</v>
      </c>
      <c r="AC170" s="4">
        <v>46</v>
      </c>
      <c r="AD170" s="4">
        <v>30</v>
      </c>
      <c r="AE170" s="4">
        <v>11</v>
      </c>
      <c r="AF170" s="4">
        <v>12</v>
      </c>
      <c r="AG170" s="4">
        <v>17</v>
      </c>
      <c r="AH170" s="4">
        <v>24</v>
      </c>
      <c r="AI170" s="4">
        <v>22</v>
      </c>
      <c r="AJ170" s="4">
        <v>6</v>
      </c>
      <c r="AK170" s="4">
        <v>25</v>
      </c>
      <c r="AL170" s="4">
        <v>16</v>
      </c>
      <c r="AM170" s="4">
        <v>24</v>
      </c>
      <c r="AN170" s="4">
        <v>10</v>
      </c>
      <c r="AO170" s="4">
        <v>11</v>
      </c>
      <c r="AP170" s="4">
        <v>19</v>
      </c>
      <c r="AQ170" s="4">
        <v>11</v>
      </c>
      <c r="AR170" s="4">
        <v>7</v>
      </c>
      <c r="AS170" s="4">
        <v>36</v>
      </c>
      <c r="AT170" s="4">
        <v>-8</v>
      </c>
    </row>
    <row r="171" spans="1:46" ht="16.5" customHeight="1">
      <c r="A171" s="4">
        <v>23140</v>
      </c>
      <c r="B171" s="4">
        <v>0</v>
      </c>
      <c r="C171" s="4">
        <v>1996</v>
      </c>
      <c r="D171" s="8">
        <v>44268.405520775501</v>
      </c>
      <c r="E171" s="4" t="s">
        <v>30</v>
      </c>
      <c r="F171" s="4">
        <v>2</v>
      </c>
      <c r="G171" s="4">
        <v>1</v>
      </c>
      <c r="H171" s="4">
        <v>1</v>
      </c>
      <c r="I171" s="4">
        <v>2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2</v>
      </c>
      <c r="S171" s="4">
        <v>2</v>
      </c>
      <c r="T171" s="4">
        <v>2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14</v>
      </c>
      <c r="AA171" s="4">
        <v>4</v>
      </c>
      <c r="AB171" s="4">
        <v>7</v>
      </c>
      <c r="AC171" s="4">
        <v>11</v>
      </c>
      <c r="AD171" s="4">
        <v>6</v>
      </c>
      <c r="AE171" s="4">
        <v>3</v>
      </c>
      <c r="AF171" s="4">
        <v>3</v>
      </c>
      <c r="AG171" s="4">
        <v>8</v>
      </c>
      <c r="AH171" s="4">
        <v>4</v>
      </c>
      <c r="AI171" s="4">
        <v>17</v>
      </c>
      <c r="AJ171" s="4">
        <v>3</v>
      </c>
      <c r="AK171" s="4">
        <v>4</v>
      </c>
      <c r="AL171" s="4">
        <v>5</v>
      </c>
      <c r="AM171" s="4">
        <v>5</v>
      </c>
      <c r="AN171" s="4">
        <v>7</v>
      </c>
      <c r="AO171" s="4">
        <v>2</v>
      </c>
      <c r="AP171" s="4">
        <v>9</v>
      </c>
      <c r="AQ171" s="4">
        <v>58</v>
      </c>
      <c r="AR171" s="4">
        <v>33</v>
      </c>
      <c r="AS171" s="4">
        <v>5</v>
      </c>
      <c r="AT171" s="4">
        <v>-23</v>
      </c>
    </row>
    <row r="172" spans="1:46" ht="16.5" customHeight="1">
      <c r="A172" s="4">
        <v>23143</v>
      </c>
      <c r="B172" s="4">
        <v>0</v>
      </c>
      <c r="C172" s="4">
        <v>1996</v>
      </c>
      <c r="D172" s="8">
        <v>44269.405520775501</v>
      </c>
      <c r="E172" s="4" t="s">
        <v>30</v>
      </c>
      <c r="F172" s="4">
        <v>1</v>
      </c>
      <c r="G172" s="4">
        <v>1</v>
      </c>
      <c r="H172" s="4">
        <v>2</v>
      </c>
      <c r="I172" s="4">
        <v>1</v>
      </c>
      <c r="J172" s="4">
        <v>1</v>
      </c>
      <c r="K172" s="4">
        <v>3</v>
      </c>
      <c r="L172" s="4">
        <v>2</v>
      </c>
      <c r="M172" s="4">
        <v>3</v>
      </c>
      <c r="N172" s="4">
        <v>1</v>
      </c>
      <c r="O172" s="4">
        <v>1</v>
      </c>
      <c r="P172" s="4">
        <v>1</v>
      </c>
      <c r="Q172" s="4">
        <v>1</v>
      </c>
      <c r="R172" s="4">
        <v>3</v>
      </c>
      <c r="S172" s="4">
        <v>4</v>
      </c>
      <c r="T172" s="4">
        <v>3</v>
      </c>
      <c r="U172" s="4">
        <v>3</v>
      </c>
      <c r="V172" s="4">
        <v>3</v>
      </c>
      <c r="W172" s="4">
        <v>1</v>
      </c>
      <c r="X172" s="4">
        <v>1</v>
      </c>
      <c r="Y172" s="4">
        <v>1</v>
      </c>
      <c r="Z172" s="4">
        <v>7</v>
      </c>
      <c r="AA172" s="4">
        <v>6</v>
      </c>
      <c r="AB172" s="4">
        <v>11</v>
      </c>
      <c r="AC172" s="4">
        <v>6</v>
      </c>
      <c r="AD172" s="4">
        <v>6</v>
      </c>
      <c r="AE172" s="4">
        <v>9</v>
      </c>
      <c r="AF172" s="4">
        <v>6</v>
      </c>
      <c r="AG172" s="4">
        <v>7</v>
      </c>
      <c r="AH172" s="4">
        <v>15</v>
      </c>
      <c r="AI172" s="4">
        <v>4</v>
      </c>
      <c r="AJ172" s="4">
        <v>3</v>
      </c>
      <c r="AK172" s="4">
        <v>6</v>
      </c>
      <c r="AL172" s="4">
        <v>6</v>
      </c>
      <c r="AM172" s="4">
        <v>9</v>
      </c>
      <c r="AN172" s="4">
        <v>3</v>
      </c>
      <c r="AO172" s="4">
        <v>2</v>
      </c>
      <c r="AP172" s="4">
        <v>3</v>
      </c>
      <c r="AQ172" s="4">
        <v>3</v>
      </c>
      <c r="AR172" s="4">
        <v>4</v>
      </c>
      <c r="AS172" s="4">
        <v>5</v>
      </c>
      <c r="AT172" s="4">
        <v>-30</v>
      </c>
    </row>
    <row r="173" spans="1:46" ht="16.5" customHeight="1">
      <c r="A173" s="4">
        <v>23144</v>
      </c>
      <c r="B173" s="4">
        <v>0</v>
      </c>
      <c r="C173" s="4">
        <v>1997</v>
      </c>
      <c r="D173" s="8">
        <v>44270.405520775501</v>
      </c>
      <c r="E173" s="4" t="s">
        <v>53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2</v>
      </c>
      <c r="M173" s="4">
        <v>2</v>
      </c>
      <c r="N173" s="4">
        <v>1</v>
      </c>
      <c r="O173" s="4">
        <v>1</v>
      </c>
      <c r="P173" s="4">
        <v>1</v>
      </c>
      <c r="Q173" s="4">
        <v>1</v>
      </c>
      <c r="R173" s="4">
        <v>3</v>
      </c>
      <c r="S173" s="4">
        <v>1</v>
      </c>
      <c r="T173" s="4">
        <v>2</v>
      </c>
      <c r="U173" s="4">
        <v>1</v>
      </c>
      <c r="V173" s="4">
        <v>4</v>
      </c>
      <c r="W173" s="4">
        <v>1</v>
      </c>
      <c r="X173" s="4">
        <v>1</v>
      </c>
      <c r="Y173" s="4">
        <v>4</v>
      </c>
      <c r="Z173" s="4">
        <v>7</v>
      </c>
      <c r="AA173" s="4">
        <v>9</v>
      </c>
      <c r="AB173" s="4">
        <v>8</v>
      </c>
      <c r="AC173" s="4">
        <v>8</v>
      </c>
      <c r="AD173" s="4">
        <v>23</v>
      </c>
      <c r="AE173" s="4">
        <v>3</v>
      </c>
      <c r="AF173" s="4">
        <v>5</v>
      </c>
      <c r="AG173" s="4">
        <v>3</v>
      </c>
      <c r="AH173" s="4">
        <v>5</v>
      </c>
      <c r="AI173" s="4">
        <v>4</v>
      </c>
      <c r="AJ173" s="4">
        <v>3</v>
      </c>
      <c r="AK173" s="4">
        <v>3</v>
      </c>
      <c r="AL173" s="4">
        <v>6</v>
      </c>
      <c r="AM173" s="4">
        <v>5</v>
      </c>
      <c r="AN173" s="4">
        <v>2</v>
      </c>
      <c r="AO173" s="4">
        <v>3</v>
      </c>
      <c r="AP173" s="4">
        <v>9</v>
      </c>
      <c r="AQ173" s="4">
        <v>2</v>
      </c>
      <c r="AR173" s="4">
        <v>3</v>
      </c>
      <c r="AS173" s="4">
        <v>6</v>
      </c>
      <c r="AT173" s="4">
        <v>-19</v>
      </c>
    </row>
    <row r="174" spans="1:46" ht="16.5" customHeight="1">
      <c r="A174" s="4">
        <v>23130</v>
      </c>
      <c r="B174" s="4">
        <v>0</v>
      </c>
      <c r="C174" s="4">
        <v>1987</v>
      </c>
      <c r="D174" s="8">
        <v>44271.405520775501</v>
      </c>
      <c r="E174" s="4" t="s">
        <v>194</v>
      </c>
      <c r="F174" s="4">
        <v>1</v>
      </c>
      <c r="G174" s="4">
        <v>1</v>
      </c>
      <c r="H174" s="4">
        <v>1</v>
      </c>
      <c r="I174" s="4">
        <v>2</v>
      </c>
      <c r="J174" s="4">
        <v>1</v>
      </c>
      <c r="K174" s="4">
        <v>1</v>
      </c>
      <c r="L174" s="4">
        <v>1</v>
      </c>
      <c r="M174" s="4">
        <v>2</v>
      </c>
      <c r="N174" s="4">
        <v>1</v>
      </c>
      <c r="O174" s="4">
        <v>1</v>
      </c>
      <c r="P174" s="4">
        <v>1</v>
      </c>
      <c r="Q174" s="4">
        <v>1</v>
      </c>
      <c r="R174" s="4">
        <v>3</v>
      </c>
      <c r="S174" s="4">
        <v>3</v>
      </c>
      <c r="T174" s="4">
        <v>3</v>
      </c>
      <c r="U174" s="4">
        <v>2</v>
      </c>
      <c r="V174" s="4">
        <v>3</v>
      </c>
      <c r="W174" s="4">
        <v>1</v>
      </c>
      <c r="X174" s="4">
        <v>1</v>
      </c>
      <c r="Y174" s="4">
        <v>1</v>
      </c>
      <c r="Z174" s="4">
        <v>3</v>
      </c>
      <c r="AA174" s="4">
        <v>3</v>
      </c>
      <c r="AB174" s="4">
        <v>9</v>
      </c>
      <c r="AC174" s="4">
        <v>4</v>
      </c>
      <c r="AD174" s="4">
        <v>5</v>
      </c>
      <c r="AE174" s="4">
        <v>2</v>
      </c>
      <c r="AF174" s="4">
        <v>2</v>
      </c>
      <c r="AG174" s="4">
        <v>4</v>
      </c>
      <c r="AH174" s="4">
        <v>4</v>
      </c>
      <c r="AI174" s="4">
        <v>3</v>
      </c>
      <c r="AJ174" s="4">
        <v>2</v>
      </c>
      <c r="AK174" s="4">
        <v>2</v>
      </c>
      <c r="AL174" s="4">
        <v>2</v>
      </c>
      <c r="AM174" s="4">
        <v>4</v>
      </c>
      <c r="AN174" s="4">
        <v>3</v>
      </c>
      <c r="AO174" s="4">
        <v>4</v>
      </c>
      <c r="AP174" s="4">
        <v>3</v>
      </c>
      <c r="AQ174" s="4">
        <v>3</v>
      </c>
      <c r="AR174" s="4">
        <v>1</v>
      </c>
      <c r="AS174" s="4">
        <v>3</v>
      </c>
      <c r="AT174" s="4">
        <v>-32</v>
      </c>
    </row>
    <row r="175" spans="1:46" ht="16.5" customHeight="1">
      <c r="A175" s="4">
        <v>23241</v>
      </c>
      <c r="B175" s="4">
        <v>0</v>
      </c>
      <c r="C175" s="4">
        <v>1998</v>
      </c>
      <c r="D175" s="8">
        <v>44272.405520775501</v>
      </c>
      <c r="E175" s="4" t="s">
        <v>80</v>
      </c>
      <c r="F175" s="4">
        <v>3</v>
      </c>
      <c r="G175" s="4">
        <v>3</v>
      </c>
      <c r="H175" s="4">
        <v>3</v>
      </c>
      <c r="I175" s="4">
        <v>3</v>
      </c>
      <c r="J175" s="4">
        <v>2</v>
      </c>
      <c r="K175" s="4">
        <v>3</v>
      </c>
      <c r="L175" s="4">
        <v>2</v>
      </c>
      <c r="M175" s="4">
        <v>1</v>
      </c>
      <c r="N175" s="4">
        <v>4</v>
      </c>
      <c r="O175" s="4">
        <v>2</v>
      </c>
      <c r="P175" s="4">
        <v>2</v>
      </c>
      <c r="Q175" s="4">
        <v>3</v>
      </c>
      <c r="R175" s="4">
        <v>3</v>
      </c>
      <c r="S175" s="4">
        <v>4</v>
      </c>
      <c r="T175" s="4">
        <v>3</v>
      </c>
      <c r="U175" s="4">
        <v>3</v>
      </c>
      <c r="V175" s="4">
        <v>2</v>
      </c>
      <c r="W175" s="4">
        <v>1</v>
      </c>
      <c r="X175" s="4">
        <v>2</v>
      </c>
      <c r="Y175" s="4">
        <v>4</v>
      </c>
      <c r="Z175" s="4">
        <v>4</v>
      </c>
      <c r="AA175" s="4">
        <v>2</v>
      </c>
      <c r="AB175" s="4">
        <v>6</v>
      </c>
      <c r="AC175" s="4">
        <v>7</v>
      </c>
      <c r="AD175" s="4">
        <v>5</v>
      </c>
      <c r="AE175" s="4">
        <v>1</v>
      </c>
      <c r="AF175" s="4">
        <v>2</v>
      </c>
      <c r="AG175" s="4">
        <v>3</v>
      </c>
      <c r="AH175" s="4">
        <v>2</v>
      </c>
      <c r="AI175" s="4">
        <v>3</v>
      </c>
      <c r="AJ175" s="4">
        <v>3</v>
      </c>
      <c r="AK175" s="4">
        <v>2</v>
      </c>
      <c r="AL175" s="4">
        <v>4</v>
      </c>
      <c r="AM175" s="4">
        <v>2</v>
      </c>
      <c r="AN175" s="4">
        <v>3</v>
      </c>
      <c r="AO175" s="4">
        <v>2</v>
      </c>
      <c r="AP175" s="4">
        <v>6</v>
      </c>
      <c r="AQ175" s="4">
        <v>2</v>
      </c>
      <c r="AR175" s="4">
        <v>6</v>
      </c>
      <c r="AS175" s="4">
        <v>4</v>
      </c>
      <c r="AT175" s="4">
        <v>15</v>
      </c>
    </row>
    <row r="176" spans="1:46" ht="16.5" customHeight="1">
      <c r="A176" s="4">
        <v>23244</v>
      </c>
      <c r="B176" s="4">
        <v>0</v>
      </c>
      <c r="C176" s="4">
        <v>2000</v>
      </c>
      <c r="D176" s="8">
        <v>44273.405520775501</v>
      </c>
      <c r="E176" s="4" t="s">
        <v>30</v>
      </c>
      <c r="F176" s="4">
        <v>4</v>
      </c>
      <c r="G176" s="4">
        <v>1</v>
      </c>
      <c r="H176" s="4">
        <v>1</v>
      </c>
      <c r="I176" s="4">
        <v>1</v>
      </c>
      <c r="J176" s="4">
        <v>1</v>
      </c>
      <c r="K176" s="4">
        <v>3</v>
      </c>
      <c r="L176" s="4">
        <v>4</v>
      </c>
      <c r="M176" s="4">
        <v>2</v>
      </c>
      <c r="N176" s="4">
        <v>2</v>
      </c>
      <c r="O176" s="4">
        <v>3</v>
      </c>
      <c r="P176" s="4">
        <v>2</v>
      </c>
      <c r="Q176" s="4">
        <v>2</v>
      </c>
      <c r="R176" s="4">
        <v>3</v>
      </c>
      <c r="S176" s="4">
        <v>3</v>
      </c>
      <c r="T176" s="4">
        <v>2</v>
      </c>
      <c r="U176" s="4">
        <v>3</v>
      </c>
      <c r="V176" s="4">
        <v>2</v>
      </c>
      <c r="W176" s="4">
        <v>1</v>
      </c>
      <c r="X176" s="4">
        <v>1</v>
      </c>
      <c r="Y176" s="4">
        <v>3</v>
      </c>
      <c r="Z176" s="4">
        <v>5</v>
      </c>
      <c r="AA176" s="4">
        <v>8</v>
      </c>
      <c r="AB176" s="4">
        <v>7</v>
      </c>
      <c r="AC176" s="4">
        <v>4</v>
      </c>
      <c r="AD176" s="4">
        <v>4</v>
      </c>
      <c r="AE176" s="4">
        <v>3</v>
      </c>
      <c r="AF176" s="4">
        <v>4</v>
      </c>
      <c r="AG176" s="4">
        <v>3</v>
      </c>
      <c r="AH176" s="4">
        <v>5</v>
      </c>
      <c r="AI176" s="4">
        <v>7</v>
      </c>
      <c r="AJ176" s="4">
        <v>3</v>
      </c>
      <c r="AK176" s="4">
        <v>4</v>
      </c>
      <c r="AL176" s="4">
        <v>4</v>
      </c>
      <c r="AM176" s="4">
        <v>2</v>
      </c>
      <c r="AN176" s="4">
        <v>4</v>
      </c>
      <c r="AO176" s="4">
        <v>2</v>
      </c>
      <c r="AP176" s="4">
        <v>4</v>
      </c>
      <c r="AQ176" s="4">
        <v>3</v>
      </c>
      <c r="AR176" s="4">
        <v>3</v>
      </c>
      <c r="AS176" s="4">
        <v>4</v>
      </c>
      <c r="AT176" s="4">
        <v>-11</v>
      </c>
    </row>
    <row r="177" spans="1:46" ht="16.5" customHeight="1">
      <c r="A177" s="4">
        <v>23242</v>
      </c>
      <c r="B177" s="4">
        <v>0</v>
      </c>
      <c r="C177" s="4">
        <v>2001</v>
      </c>
      <c r="D177" s="8">
        <v>44274.405520775501</v>
      </c>
      <c r="E177" s="4" t="s">
        <v>30</v>
      </c>
      <c r="F177" s="4">
        <v>4</v>
      </c>
      <c r="G177" s="4">
        <v>3</v>
      </c>
      <c r="H177" s="4">
        <v>3</v>
      </c>
      <c r="I177" s="4">
        <v>3</v>
      </c>
      <c r="J177" s="4">
        <v>1</v>
      </c>
      <c r="K177" s="4">
        <v>4</v>
      </c>
      <c r="L177" s="4">
        <v>4</v>
      </c>
      <c r="M177" s="4">
        <v>4</v>
      </c>
      <c r="N177" s="4">
        <v>4</v>
      </c>
      <c r="O177" s="4">
        <v>4</v>
      </c>
      <c r="P177" s="4">
        <v>2</v>
      </c>
      <c r="Q177" s="4">
        <v>4</v>
      </c>
      <c r="R177" s="4">
        <v>2</v>
      </c>
      <c r="S177" s="4">
        <v>3</v>
      </c>
      <c r="T177" s="4">
        <v>2</v>
      </c>
      <c r="U177" s="4">
        <v>2</v>
      </c>
      <c r="V177" s="4">
        <v>3</v>
      </c>
      <c r="W177" s="4">
        <v>2</v>
      </c>
      <c r="X177" s="4">
        <v>1</v>
      </c>
      <c r="Y177" s="4">
        <v>2</v>
      </c>
      <c r="Z177" s="4">
        <v>9</v>
      </c>
      <c r="AA177" s="4">
        <v>6</v>
      </c>
      <c r="AB177" s="4">
        <v>19</v>
      </c>
      <c r="AC177" s="4">
        <v>15</v>
      </c>
      <c r="AD177" s="4">
        <v>14</v>
      </c>
      <c r="AE177" s="4">
        <v>3</v>
      </c>
      <c r="AF177" s="4">
        <v>3</v>
      </c>
      <c r="AG177" s="4">
        <v>3</v>
      </c>
      <c r="AH177" s="4">
        <v>4</v>
      </c>
      <c r="AI177" s="4">
        <v>3</v>
      </c>
      <c r="AJ177" s="4">
        <v>5</v>
      </c>
      <c r="AK177" s="4">
        <v>53</v>
      </c>
      <c r="AL177" s="4">
        <v>4</v>
      </c>
      <c r="AM177" s="4">
        <v>33</v>
      </c>
      <c r="AN177" s="4">
        <v>3</v>
      </c>
      <c r="AO177" s="4">
        <v>2</v>
      </c>
      <c r="AP177" s="4">
        <v>3</v>
      </c>
      <c r="AQ177" s="4">
        <v>2</v>
      </c>
      <c r="AR177" s="4">
        <v>3</v>
      </c>
      <c r="AS177" s="4">
        <v>5</v>
      </c>
      <c r="AT177" s="4">
        <v>50</v>
      </c>
    </row>
    <row r="178" spans="1:46" ht="16.5" customHeight="1">
      <c r="A178" s="4">
        <v>23246</v>
      </c>
      <c r="B178" s="4">
        <v>0</v>
      </c>
      <c r="C178" s="4">
        <v>2000</v>
      </c>
      <c r="D178" s="8">
        <v>44275.405520775501</v>
      </c>
      <c r="E178" s="4" t="s">
        <v>107</v>
      </c>
      <c r="F178" s="4">
        <v>3</v>
      </c>
      <c r="G178" s="4">
        <v>3</v>
      </c>
      <c r="H178" s="4">
        <v>1</v>
      </c>
      <c r="I178" s="4">
        <v>2</v>
      </c>
      <c r="J178" s="4">
        <v>1</v>
      </c>
      <c r="K178" s="4">
        <v>3</v>
      </c>
      <c r="L178" s="4">
        <v>4</v>
      </c>
      <c r="M178" s="4">
        <v>2</v>
      </c>
      <c r="N178" s="4">
        <v>4</v>
      </c>
      <c r="O178" s="4">
        <v>4</v>
      </c>
      <c r="P178" s="4">
        <v>3</v>
      </c>
      <c r="Q178" s="4">
        <v>3</v>
      </c>
      <c r="R178" s="4">
        <v>4</v>
      </c>
      <c r="S178" s="4">
        <v>4</v>
      </c>
      <c r="T178" s="4">
        <v>3</v>
      </c>
      <c r="U178" s="4">
        <v>3</v>
      </c>
      <c r="V178" s="4">
        <v>3</v>
      </c>
      <c r="W178" s="4">
        <v>2</v>
      </c>
      <c r="X178" s="4">
        <v>1</v>
      </c>
      <c r="Y178" s="4">
        <v>2</v>
      </c>
      <c r="Z178" s="4">
        <v>6</v>
      </c>
      <c r="AA178" s="4">
        <v>2</v>
      </c>
      <c r="AB178" s="4">
        <v>3</v>
      </c>
      <c r="AC178" s="4">
        <v>5</v>
      </c>
      <c r="AD178" s="4">
        <v>4</v>
      </c>
      <c r="AE178" s="4">
        <v>5</v>
      </c>
      <c r="AF178" s="4">
        <v>3</v>
      </c>
      <c r="AG178" s="4">
        <v>5</v>
      </c>
      <c r="AH178" s="4">
        <v>23</v>
      </c>
      <c r="AI178" s="4">
        <v>4</v>
      </c>
      <c r="AJ178" s="4">
        <v>7</v>
      </c>
      <c r="AK178" s="4">
        <v>6</v>
      </c>
      <c r="AL178" s="4">
        <v>2</v>
      </c>
      <c r="AM178" s="4">
        <v>3</v>
      </c>
      <c r="AN178" s="4">
        <v>2</v>
      </c>
      <c r="AO178" s="4">
        <v>1</v>
      </c>
      <c r="AP178" s="4">
        <v>2</v>
      </c>
      <c r="AQ178" s="4">
        <v>4</v>
      </c>
      <c r="AR178" s="4">
        <v>2</v>
      </c>
      <c r="AS178" s="4">
        <v>4</v>
      </c>
      <c r="AT178" s="4">
        <v>39</v>
      </c>
    </row>
    <row r="179" spans="1:46" ht="16.5" customHeight="1">
      <c r="A179" s="4">
        <v>23248</v>
      </c>
      <c r="B179" s="4">
        <v>0</v>
      </c>
      <c r="C179" s="4">
        <v>2000</v>
      </c>
      <c r="D179" s="8">
        <v>44276.405520775501</v>
      </c>
      <c r="E179" s="4" t="s">
        <v>108</v>
      </c>
      <c r="F179" s="4">
        <v>1</v>
      </c>
      <c r="G179" s="4">
        <v>3</v>
      </c>
      <c r="H179" s="4">
        <v>1</v>
      </c>
      <c r="I179" s="4">
        <v>3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3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3</v>
      </c>
      <c r="V179" s="4">
        <v>3</v>
      </c>
      <c r="W179" s="4">
        <v>1</v>
      </c>
      <c r="X179" s="4">
        <v>1</v>
      </c>
      <c r="Y179" s="4">
        <v>4</v>
      </c>
      <c r="Z179" s="4">
        <v>7</v>
      </c>
      <c r="AA179" s="4">
        <v>3</v>
      </c>
      <c r="AB179" s="4">
        <v>9</v>
      </c>
      <c r="AC179" s="4">
        <v>5</v>
      </c>
      <c r="AD179" s="4">
        <v>13</v>
      </c>
      <c r="AE179" s="4">
        <v>27</v>
      </c>
      <c r="AF179" s="4">
        <v>4</v>
      </c>
      <c r="AG179" s="4">
        <v>3</v>
      </c>
      <c r="AH179" s="4">
        <v>3</v>
      </c>
      <c r="AI179" s="4">
        <v>6</v>
      </c>
      <c r="AJ179" s="4">
        <v>4</v>
      </c>
      <c r="AK179" s="4">
        <v>4</v>
      </c>
      <c r="AL179" s="4">
        <v>4</v>
      </c>
      <c r="AM179" s="4">
        <v>3</v>
      </c>
      <c r="AN179" s="4">
        <v>2</v>
      </c>
      <c r="AO179" s="4">
        <v>37</v>
      </c>
      <c r="AP179" s="4">
        <v>3</v>
      </c>
      <c r="AQ179" s="4">
        <v>3</v>
      </c>
      <c r="AR179" s="4">
        <v>3</v>
      </c>
      <c r="AS179" s="4">
        <v>4</v>
      </c>
      <c r="AT179" s="4">
        <v>-2</v>
      </c>
    </row>
    <row r="180" spans="1:46" ht="16.5" customHeight="1">
      <c r="A180" s="4">
        <v>23254</v>
      </c>
      <c r="B180" s="4">
        <v>0</v>
      </c>
      <c r="C180" s="4">
        <v>2001</v>
      </c>
      <c r="D180" s="8">
        <v>44277.405520775501</v>
      </c>
      <c r="E180" s="4" t="s">
        <v>114</v>
      </c>
      <c r="F180" s="4">
        <v>2</v>
      </c>
      <c r="G180" s="4">
        <v>2</v>
      </c>
      <c r="H180" s="4">
        <v>3</v>
      </c>
      <c r="I180" s="4">
        <v>2</v>
      </c>
      <c r="J180" s="4">
        <v>1</v>
      </c>
      <c r="K180" s="4">
        <v>4</v>
      </c>
      <c r="L180" s="4">
        <v>4</v>
      </c>
      <c r="M180" s="4">
        <v>3</v>
      </c>
      <c r="N180" s="4">
        <v>3</v>
      </c>
      <c r="O180" s="4">
        <v>2</v>
      </c>
      <c r="P180" s="4">
        <v>2</v>
      </c>
      <c r="Q180" s="4">
        <v>3</v>
      </c>
      <c r="R180" s="4">
        <v>2</v>
      </c>
      <c r="S180" s="4">
        <v>3</v>
      </c>
      <c r="T180" s="4">
        <v>2</v>
      </c>
      <c r="U180" s="4">
        <v>4</v>
      </c>
      <c r="V180" s="4">
        <v>3</v>
      </c>
      <c r="W180" s="4">
        <v>1</v>
      </c>
      <c r="X180" s="4">
        <v>1</v>
      </c>
      <c r="Y180" s="4">
        <v>2</v>
      </c>
      <c r="Z180" s="4">
        <v>10</v>
      </c>
      <c r="AA180" s="4">
        <v>5</v>
      </c>
      <c r="AB180" s="4">
        <v>20</v>
      </c>
      <c r="AC180" s="4">
        <v>8</v>
      </c>
      <c r="AD180" s="4">
        <v>4</v>
      </c>
      <c r="AE180" s="4">
        <v>4</v>
      </c>
      <c r="AF180" s="4">
        <v>4</v>
      </c>
      <c r="AG180" s="4">
        <v>5</v>
      </c>
      <c r="AH180" s="4">
        <v>9</v>
      </c>
      <c r="AI180" s="4">
        <v>8</v>
      </c>
      <c r="AJ180" s="4">
        <v>11</v>
      </c>
      <c r="AK180" s="4">
        <v>17</v>
      </c>
      <c r="AL180" s="4">
        <v>4</v>
      </c>
      <c r="AM180" s="4">
        <v>5</v>
      </c>
      <c r="AN180" s="4">
        <v>6</v>
      </c>
      <c r="AO180" s="4">
        <v>4</v>
      </c>
      <c r="AP180" s="4">
        <v>7</v>
      </c>
      <c r="AQ180" s="4">
        <v>5</v>
      </c>
      <c r="AR180" s="4">
        <v>5</v>
      </c>
      <c r="AS180" s="4">
        <v>4</v>
      </c>
      <c r="AT180" s="4">
        <v>-10</v>
      </c>
    </row>
    <row r="181" spans="1:46" ht="16.5" customHeight="1">
      <c r="A181" s="4">
        <v>22009</v>
      </c>
      <c r="B181" s="4">
        <v>0</v>
      </c>
      <c r="C181" s="4">
        <v>2001</v>
      </c>
      <c r="D181" s="8">
        <v>44278.405520775501</v>
      </c>
      <c r="E181" s="4" t="s">
        <v>115</v>
      </c>
      <c r="F181" s="4">
        <v>3</v>
      </c>
      <c r="G181" s="4">
        <v>2</v>
      </c>
      <c r="H181" s="4">
        <v>2</v>
      </c>
      <c r="I181" s="4">
        <v>2</v>
      </c>
      <c r="J181" s="4">
        <v>1</v>
      </c>
      <c r="K181" s="4">
        <v>4</v>
      </c>
      <c r="L181" s="4">
        <v>3</v>
      </c>
      <c r="M181" s="4">
        <v>1</v>
      </c>
      <c r="N181" s="4">
        <v>3</v>
      </c>
      <c r="O181" s="4">
        <v>3</v>
      </c>
      <c r="P181" s="4">
        <v>1</v>
      </c>
      <c r="Q181" s="4">
        <v>4</v>
      </c>
      <c r="R181" s="4">
        <v>3</v>
      </c>
      <c r="S181" s="4">
        <v>3</v>
      </c>
      <c r="T181" s="4">
        <v>4</v>
      </c>
      <c r="U181" s="4">
        <v>4</v>
      </c>
      <c r="V181" s="4">
        <v>4</v>
      </c>
      <c r="W181" s="4">
        <v>1</v>
      </c>
      <c r="X181" s="4">
        <v>2</v>
      </c>
      <c r="Y181" s="4">
        <v>3</v>
      </c>
      <c r="Z181" s="4">
        <v>4</v>
      </c>
      <c r="AA181" s="4">
        <v>3</v>
      </c>
      <c r="AB181" s="4">
        <v>5</v>
      </c>
      <c r="AC181" s="4">
        <v>5</v>
      </c>
      <c r="AD181" s="4">
        <v>7</v>
      </c>
      <c r="AE181" s="4">
        <v>4</v>
      </c>
      <c r="AF181" s="4">
        <v>5</v>
      </c>
      <c r="AG181" s="4">
        <v>5</v>
      </c>
      <c r="AH181" s="4">
        <v>6</v>
      </c>
      <c r="AI181" s="4">
        <v>11</v>
      </c>
      <c r="AJ181" s="4">
        <v>5</v>
      </c>
      <c r="AK181" s="4">
        <v>8</v>
      </c>
      <c r="AL181" s="4">
        <v>7</v>
      </c>
      <c r="AM181" s="4">
        <v>13</v>
      </c>
      <c r="AN181" s="4">
        <v>9</v>
      </c>
      <c r="AO181" s="4">
        <v>3</v>
      </c>
      <c r="AP181" s="4">
        <v>3</v>
      </c>
      <c r="AQ181" s="4">
        <v>6</v>
      </c>
      <c r="AR181" s="4">
        <v>24</v>
      </c>
      <c r="AS181" s="4">
        <v>7</v>
      </c>
      <c r="AT181" s="4">
        <v>9</v>
      </c>
    </row>
    <row r="182" spans="1:46" ht="16.5" customHeight="1">
      <c r="A182" s="4">
        <v>23258</v>
      </c>
      <c r="B182" s="4">
        <v>1</v>
      </c>
      <c r="C182" s="4">
        <v>2001</v>
      </c>
      <c r="D182" s="8">
        <v>44279.405520775501</v>
      </c>
      <c r="E182" s="4" t="s">
        <v>116</v>
      </c>
      <c r="F182" s="4">
        <v>2</v>
      </c>
      <c r="G182" s="4">
        <v>2</v>
      </c>
      <c r="H182" s="4">
        <v>3</v>
      </c>
      <c r="I182" s="4">
        <v>1</v>
      </c>
      <c r="J182" s="4">
        <v>1</v>
      </c>
      <c r="K182" s="4">
        <v>4</v>
      </c>
      <c r="L182" s="4">
        <v>4</v>
      </c>
      <c r="M182" s="4">
        <v>2</v>
      </c>
      <c r="N182" s="4">
        <v>1</v>
      </c>
      <c r="O182" s="4">
        <v>1</v>
      </c>
      <c r="P182" s="4">
        <v>1</v>
      </c>
      <c r="Q182" s="4">
        <v>3</v>
      </c>
      <c r="R182" s="4">
        <v>2</v>
      </c>
      <c r="S182" s="4">
        <v>3</v>
      </c>
      <c r="T182" s="4">
        <v>3</v>
      </c>
      <c r="U182" s="4">
        <v>2</v>
      </c>
      <c r="V182" s="4">
        <v>3</v>
      </c>
      <c r="W182" s="4">
        <v>1</v>
      </c>
      <c r="X182" s="4">
        <v>1</v>
      </c>
      <c r="Y182" s="4">
        <v>1</v>
      </c>
      <c r="Z182" s="4">
        <v>8</v>
      </c>
      <c r="AA182" s="4">
        <v>14</v>
      </c>
      <c r="AB182" s="4">
        <v>6</v>
      </c>
      <c r="AC182" s="4">
        <v>5</v>
      </c>
      <c r="AD182" s="4">
        <v>6</v>
      </c>
      <c r="AE182" s="4">
        <v>5</v>
      </c>
      <c r="AF182" s="4">
        <v>6</v>
      </c>
      <c r="AG182" s="4">
        <v>6</v>
      </c>
      <c r="AH182" s="4">
        <v>5</v>
      </c>
      <c r="AI182" s="4">
        <v>9</v>
      </c>
      <c r="AJ182" s="4">
        <v>3</v>
      </c>
      <c r="AK182" s="4">
        <v>6</v>
      </c>
      <c r="AL182" s="4">
        <v>4</v>
      </c>
      <c r="AM182" s="4">
        <v>3</v>
      </c>
      <c r="AN182" s="4">
        <v>4</v>
      </c>
      <c r="AO182" s="4">
        <v>3</v>
      </c>
      <c r="AP182" s="4">
        <v>4</v>
      </c>
      <c r="AQ182" s="4">
        <v>5</v>
      </c>
      <c r="AR182" s="4">
        <v>3</v>
      </c>
      <c r="AS182" s="4">
        <v>5</v>
      </c>
      <c r="AT182" s="4">
        <v>-24</v>
      </c>
    </row>
    <row r="183" spans="1:46" ht="16.5" customHeight="1">
      <c r="A183" s="4">
        <v>23243</v>
      </c>
      <c r="B183" s="4">
        <v>0</v>
      </c>
      <c r="C183" s="4">
        <v>2001</v>
      </c>
      <c r="D183" s="8">
        <v>44280.405520775501</v>
      </c>
      <c r="E183" s="4" t="s">
        <v>30</v>
      </c>
      <c r="F183" s="4">
        <v>2</v>
      </c>
      <c r="G183" s="4">
        <v>3</v>
      </c>
      <c r="H183" s="4">
        <v>2</v>
      </c>
      <c r="I183" s="4">
        <v>1</v>
      </c>
      <c r="J183" s="4">
        <v>1</v>
      </c>
      <c r="K183" s="4">
        <v>3</v>
      </c>
      <c r="L183" s="4">
        <v>4</v>
      </c>
      <c r="M183" s="4">
        <v>3</v>
      </c>
      <c r="N183" s="4">
        <v>2</v>
      </c>
      <c r="O183" s="4">
        <v>1</v>
      </c>
      <c r="P183" s="4">
        <v>1</v>
      </c>
      <c r="Q183" s="4">
        <v>3</v>
      </c>
      <c r="R183" s="4">
        <v>4</v>
      </c>
      <c r="S183" s="4">
        <v>4</v>
      </c>
      <c r="T183" s="4">
        <v>4</v>
      </c>
      <c r="U183" s="4">
        <v>4</v>
      </c>
      <c r="V183" s="4">
        <v>4</v>
      </c>
      <c r="W183" s="4">
        <v>1</v>
      </c>
      <c r="X183" s="4">
        <v>1</v>
      </c>
      <c r="Y183" s="4">
        <v>3</v>
      </c>
      <c r="Z183" s="4">
        <v>16</v>
      </c>
      <c r="AA183" s="4">
        <v>7</v>
      </c>
      <c r="AB183" s="4">
        <v>5</v>
      </c>
      <c r="AC183" s="4">
        <v>5</v>
      </c>
      <c r="AD183" s="4">
        <v>6</v>
      </c>
      <c r="AE183" s="4">
        <v>4</v>
      </c>
      <c r="AF183" s="4">
        <v>7</v>
      </c>
      <c r="AG183" s="4">
        <v>9</v>
      </c>
      <c r="AH183" s="4">
        <v>15</v>
      </c>
      <c r="AI183" s="4">
        <v>12</v>
      </c>
      <c r="AJ183" s="4">
        <v>3</v>
      </c>
      <c r="AK183" s="4">
        <v>7</v>
      </c>
      <c r="AL183" s="4">
        <v>8</v>
      </c>
      <c r="AM183" s="4">
        <v>3</v>
      </c>
      <c r="AN183" s="4">
        <v>3</v>
      </c>
      <c r="AO183" s="4">
        <v>2</v>
      </c>
      <c r="AP183" s="4">
        <v>3</v>
      </c>
      <c r="AQ183" s="4">
        <v>2</v>
      </c>
      <c r="AR183" s="4">
        <v>5</v>
      </c>
      <c r="AS183" s="4">
        <v>8</v>
      </c>
      <c r="AT183" s="4">
        <v>-2</v>
      </c>
    </row>
    <row r="184" spans="1:46" ht="16.5" customHeight="1">
      <c r="A184" s="4">
        <v>23261</v>
      </c>
      <c r="B184" s="4">
        <v>1</v>
      </c>
      <c r="C184" s="4">
        <v>1994</v>
      </c>
      <c r="D184" s="8">
        <v>44281.405520775501</v>
      </c>
      <c r="E184" s="4" t="s">
        <v>29</v>
      </c>
      <c r="F184" s="4">
        <v>2</v>
      </c>
      <c r="G184" s="4">
        <v>2</v>
      </c>
      <c r="H184" s="4">
        <v>3</v>
      </c>
      <c r="I184" s="4">
        <v>2</v>
      </c>
      <c r="J184" s="4">
        <v>1</v>
      </c>
      <c r="K184" s="4">
        <v>1</v>
      </c>
      <c r="L184" s="4">
        <v>1</v>
      </c>
      <c r="M184" s="4">
        <v>3</v>
      </c>
      <c r="N184" s="4">
        <v>2</v>
      </c>
      <c r="O184" s="4">
        <v>2</v>
      </c>
      <c r="P184" s="4">
        <v>3</v>
      </c>
      <c r="Q184" s="4">
        <v>2</v>
      </c>
      <c r="R184" s="4">
        <v>3</v>
      </c>
      <c r="S184" s="4">
        <v>3</v>
      </c>
      <c r="T184" s="4">
        <v>4</v>
      </c>
      <c r="U184" s="4">
        <v>2</v>
      </c>
      <c r="V184" s="4">
        <v>4</v>
      </c>
      <c r="W184" s="4">
        <v>1</v>
      </c>
      <c r="X184" s="4">
        <v>1</v>
      </c>
      <c r="Y184" s="4">
        <v>3</v>
      </c>
      <c r="Z184" s="4">
        <v>15</v>
      </c>
      <c r="AA184" s="4">
        <v>8</v>
      </c>
      <c r="AB184" s="4">
        <v>9</v>
      </c>
      <c r="AC184" s="4">
        <v>6</v>
      </c>
      <c r="AD184" s="4">
        <v>14</v>
      </c>
      <c r="AE184" s="4">
        <v>4</v>
      </c>
      <c r="AF184" s="4">
        <v>3</v>
      </c>
      <c r="AG184" s="4">
        <v>42</v>
      </c>
      <c r="AH184" s="4">
        <v>5</v>
      </c>
      <c r="AI184" s="4">
        <v>8</v>
      </c>
      <c r="AJ184" s="4">
        <v>4</v>
      </c>
      <c r="AK184" s="4">
        <v>5</v>
      </c>
      <c r="AL184" s="4">
        <v>3</v>
      </c>
      <c r="AM184" s="4">
        <v>3</v>
      </c>
      <c r="AN184" s="4">
        <v>3</v>
      </c>
      <c r="AO184" s="4">
        <v>3</v>
      </c>
      <c r="AP184" s="4">
        <v>5</v>
      </c>
      <c r="AQ184" s="4">
        <v>1</v>
      </c>
      <c r="AR184" s="4">
        <v>2</v>
      </c>
      <c r="AS184" s="4">
        <v>8</v>
      </c>
      <c r="AT184" s="4">
        <v>-8</v>
      </c>
    </row>
    <row r="185" spans="1:46" ht="16.5" customHeight="1">
      <c r="A185" s="4">
        <v>19797</v>
      </c>
      <c r="B185" s="4">
        <v>0</v>
      </c>
      <c r="C185" s="4">
        <v>2001</v>
      </c>
      <c r="D185" s="8">
        <v>44282.405520775501</v>
      </c>
      <c r="E185" s="4" t="s">
        <v>117</v>
      </c>
      <c r="F185" s="4">
        <v>1</v>
      </c>
      <c r="G185" s="4">
        <v>2</v>
      </c>
      <c r="H185" s="4">
        <v>2</v>
      </c>
      <c r="I185" s="4">
        <v>2</v>
      </c>
      <c r="J185" s="4">
        <v>3</v>
      </c>
      <c r="K185" s="4">
        <v>4</v>
      </c>
      <c r="L185" s="4">
        <v>4</v>
      </c>
      <c r="M185" s="4">
        <v>2</v>
      </c>
      <c r="N185" s="4">
        <v>2</v>
      </c>
      <c r="O185" s="4">
        <v>1</v>
      </c>
      <c r="P185" s="4">
        <v>1</v>
      </c>
      <c r="Q185" s="4">
        <v>1</v>
      </c>
      <c r="R185" s="4">
        <v>3</v>
      </c>
      <c r="S185" s="4">
        <v>3</v>
      </c>
      <c r="T185" s="4">
        <v>3</v>
      </c>
      <c r="U185" s="4">
        <v>3</v>
      </c>
      <c r="V185" s="4">
        <v>3</v>
      </c>
      <c r="W185" s="4">
        <v>2</v>
      </c>
      <c r="X185" s="4">
        <v>2</v>
      </c>
      <c r="Y185" s="4">
        <v>2</v>
      </c>
      <c r="Z185" s="4">
        <v>5</v>
      </c>
      <c r="AA185" s="4">
        <v>5</v>
      </c>
      <c r="AB185" s="4">
        <v>3</v>
      </c>
      <c r="AC185" s="4">
        <v>4</v>
      </c>
      <c r="AD185" s="4">
        <v>6</v>
      </c>
      <c r="AE185" s="4">
        <v>3</v>
      </c>
      <c r="AF185" s="4">
        <v>2</v>
      </c>
      <c r="AG185" s="4">
        <v>4</v>
      </c>
      <c r="AH185" s="4">
        <v>8</v>
      </c>
      <c r="AI185" s="4">
        <v>5</v>
      </c>
      <c r="AJ185" s="4">
        <v>2</v>
      </c>
      <c r="AK185" s="4">
        <v>3</v>
      </c>
      <c r="AL185" s="4">
        <v>8</v>
      </c>
      <c r="AM185" s="4">
        <v>3</v>
      </c>
      <c r="AN185" s="4">
        <v>4</v>
      </c>
      <c r="AO185" s="4">
        <v>4</v>
      </c>
      <c r="AP185" s="4">
        <v>3</v>
      </c>
      <c r="AQ185" s="4">
        <v>4</v>
      </c>
      <c r="AR185" s="4">
        <v>4</v>
      </c>
      <c r="AS185" s="4">
        <v>96</v>
      </c>
      <c r="AT185" s="4">
        <v>-10</v>
      </c>
    </row>
    <row r="186" spans="1:46" ht="16.5" customHeight="1">
      <c r="A186" s="4">
        <v>23280</v>
      </c>
      <c r="B186" s="4">
        <v>0</v>
      </c>
      <c r="C186" s="4">
        <v>2001</v>
      </c>
      <c r="D186" s="8">
        <v>44283.405520775501</v>
      </c>
      <c r="E186" s="4" t="s">
        <v>118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3</v>
      </c>
      <c r="L186" s="4">
        <v>3</v>
      </c>
      <c r="M186" s="4">
        <v>2</v>
      </c>
      <c r="N186" s="4">
        <v>2</v>
      </c>
      <c r="O186" s="4">
        <v>1</v>
      </c>
      <c r="P186" s="4">
        <v>1</v>
      </c>
      <c r="Q186" s="4">
        <v>1</v>
      </c>
      <c r="R186" s="4">
        <v>2</v>
      </c>
      <c r="S186" s="4">
        <v>2</v>
      </c>
      <c r="T186" s="4">
        <v>2</v>
      </c>
      <c r="U186" s="4">
        <v>1</v>
      </c>
      <c r="V186" s="4">
        <v>2</v>
      </c>
      <c r="W186" s="4">
        <v>1</v>
      </c>
      <c r="X186" s="4">
        <v>1</v>
      </c>
      <c r="Y186" s="4">
        <v>4</v>
      </c>
      <c r="Z186" s="4">
        <v>6</v>
      </c>
      <c r="AA186" s="4">
        <v>9</v>
      </c>
      <c r="AB186" s="4">
        <v>5</v>
      </c>
      <c r="AC186" s="4">
        <v>7</v>
      </c>
      <c r="AD186" s="4">
        <v>4</v>
      </c>
      <c r="AE186" s="4">
        <v>3</v>
      </c>
      <c r="AF186" s="4">
        <v>3</v>
      </c>
      <c r="AG186" s="4">
        <v>3</v>
      </c>
      <c r="AH186" s="4">
        <v>5</v>
      </c>
      <c r="AI186" s="4">
        <v>4</v>
      </c>
      <c r="AJ186" s="4">
        <v>2</v>
      </c>
      <c r="AK186" s="4">
        <v>3</v>
      </c>
      <c r="AL186" s="4">
        <v>3</v>
      </c>
      <c r="AM186" s="4">
        <v>4</v>
      </c>
      <c r="AN186" s="4">
        <v>2</v>
      </c>
      <c r="AO186" s="4">
        <v>3</v>
      </c>
      <c r="AP186" s="4">
        <v>3</v>
      </c>
      <c r="AQ186" s="4">
        <v>5</v>
      </c>
      <c r="AR186" s="4">
        <v>3</v>
      </c>
      <c r="AS186" s="4">
        <v>5</v>
      </c>
      <c r="AT186" s="4">
        <v>-28</v>
      </c>
    </row>
    <row r="187" spans="1:46" ht="16.5" customHeight="1">
      <c r="A187" s="4">
        <v>23312</v>
      </c>
      <c r="B187" s="4">
        <v>0</v>
      </c>
      <c r="C187" s="4">
        <v>1996</v>
      </c>
      <c r="D187" s="8">
        <v>44284.405520775501</v>
      </c>
      <c r="E187" s="4" t="s">
        <v>30</v>
      </c>
      <c r="F187" s="4">
        <v>1</v>
      </c>
      <c r="G187" s="4">
        <v>2</v>
      </c>
      <c r="H187" s="4">
        <v>1</v>
      </c>
      <c r="I187" s="4">
        <v>1</v>
      </c>
      <c r="J187" s="4">
        <v>1</v>
      </c>
      <c r="K187" s="4">
        <v>3</v>
      </c>
      <c r="L187" s="4">
        <v>4</v>
      </c>
      <c r="M187" s="4">
        <v>3</v>
      </c>
      <c r="N187" s="4">
        <v>1</v>
      </c>
      <c r="O187" s="4">
        <v>1</v>
      </c>
      <c r="P187" s="4">
        <v>1</v>
      </c>
      <c r="Q187" s="4">
        <v>3</v>
      </c>
      <c r="R187" s="4">
        <v>3</v>
      </c>
      <c r="S187" s="4">
        <v>3</v>
      </c>
      <c r="T187" s="4">
        <v>3</v>
      </c>
      <c r="U187" s="4">
        <v>2</v>
      </c>
      <c r="V187" s="4">
        <v>4</v>
      </c>
      <c r="W187" s="4">
        <v>2</v>
      </c>
      <c r="X187" s="4">
        <v>2</v>
      </c>
      <c r="Y187" s="4">
        <v>3</v>
      </c>
      <c r="Z187" s="4">
        <v>7</v>
      </c>
      <c r="AA187" s="4">
        <v>4</v>
      </c>
      <c r="AB187" s="4">
        <v>5</v>
      </c>
      <c r="AC187" s="4">
        <v>3</v>
      </c>
      <c r="AD187" s="4">
        <v>3</v>
      </c>
      <c r="AE187" s="4">
        <v>3</v>
      </c>
      <c r="AF187" s="4">
        <v>3</v>
      </c>
      <c r="AG187" s="4">
        <v>7</v>
      </c>
      <c r="AH187" s="4">
        <v>6</v>
      </c>
      <c r="AI187" s="4">
        <v>4</v>
      </c>
      <c r="AJ187" s="4">
        <v>2</v>
      </c>
      <c r="AK187" s="4">
        <v>4</v>
      </c>
      <c r="AL187" s="4">
        <v>4</v>
      </c>
      <c r="AM187" s="4">
        <v>3</v>
      </c>
      <c r="AN187" s="4">
        <v>3</v>
      </c>
      <c r="AO187" s="4">
        <v>2</v>
      </c>
      <c r="AP187" s="4">
        <v>3</v>
      </c>
      <c r="AQ187" s="4">
        <v>2</v>
      </c>
      <c r="AR187" s="4">
        <v>6</v>
      </c>
      <c r="AS187" s="4">
        <v>4</v>
      </c>
      <c r="AT187" s="4">
        <v>-21</v>
      </c>
    </row>
    <row r="188" spans="1:46" ht="16.5" customHeight="1">
      <c r="A188" s="4">
        <v>23313</v>
      </c>
      <c r="B188" s="4">
        <v>1</v>
      </c>
      <c r="C188" s="4">
        <v>1995</v>
      </c>
      <c r="D188" s="8">
        <v>44285.405520775501</v>
      </c>
      <c r="E188" s="4" t="s">
        <v>30</v>
      </c>
      <c r="F188" s="4">
        <v>1</v>
      </c>
      <c r="G188" s="4">
        <v>2</v>
      </c>
      <c r="H188" s="4">
        <v>2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3</v>
      </c>
      <c r="S188" s="4">
        <v>4</v>
      </c>
      <c r="T188" s="4">
        <v>1</v>
      </c>
      <c r="U188" s="4">
        <v>2</v>
      </c>
      <c r="V188" s="4">
        <v>3</v>
      </c>
      <c r="W188" s="4">
        <v>1</v>
      </c>
      <c r="X188" s="4">
        <v>2</v>
      </c>
      <c r="Y188" s="4">
        <v>2</v>
      </c>
      <c r="Z188" s="4">
        <v>8</v>
      </c>
      <c r="AA188" s="4">
        <v>11</v>
      </c>
      <c r="AB188" s="4">
        <v>9</v>
      </c>
      <c r="AC188" s="4">
        <v>6</v>
      </c>
      <c r="AD188" s="4">
        <v>4</v>
      </c>
      <c r="AE188" s="4">
        <v>3</v>
      </c>
      <c r="AF188" s="4">
        <v>2</v>
      </c>
      <c r="AG188" s="4">
        <v>4</v>
      </c>
      <c r="AH188" s="4">
        <v>3</v>
      </c>
      <c r="AI188" s="4">
        <v>5</v>
      </c>
      <c r="AJ188" s="4">
        <v>2</v>
      </c>
      <c r="AK188" s="4">
        <v>6</v>
      </c>
      <c r="AL188" s="4">
        <v>7</v>
      </c>
      <c r="AM188" s="4">
        <v>6</v>
      </c>
      <c r="AN188" s="4">
        <v>3</v>
      </c>
      <c r="AO188" s="4">
        <v>4</v>
      </c>
      <c r="AP188" s="4">
        <v>4</v>
      </c>
      <c r="AQ188" s="4">
        <v>2</v>
      </c>
      <c r="AR188" s="4">
        <v>3</v>
      </c>
      <c r="AS188" s="4">
        <v>8</v>
      </c>
      <c r="AT188" s="4">
        <v>-27</v>
      </c>
    </row>
    <row r="189" spans="1:46" ht="16.5" customHeight="1">
      <c r="A189" s="4">
        <v>23316</v>
      </c>
      <c r="B189" s="4">
        <v>0</v>
      </c>
      <c r="C189" s="4">
        <v>1996</v>
      </c>
      <c r="D189" s="8">
        <v>44286.405520775501</v>
      </c>
      <c r="E189" s="4" t="s">
        <v>43</v>
      </c>
      <c r="F189" s="4">
        <v>4</v>
      </c>
      <c r="G189" s="4">
        <v>3</v>
      </c>
      <c r="H189" s="4">
        <v>3</v>
      </c>
      <c r="I189" s="4">
        <v>2</v>
      </c>
      <c r="J189" s="4">
        <v>3</v>
      </c>
      <c r="K189" s="4">
        <v>4</v>
      </c>
      <c r="L189" s="4">
        <v>4</v>
      </c>
      <c r="M189" s="4">
        <v>4</v>
      </c>
      <c r="N189" s="4">
        <v>4</v>
      </c>
      <c r="O189" s="4">
        <v>4</v>
      </c>
      <c r="P189" s="4">
        <v>2</v>
      </c>
      <c r="Q189" s="4">
        <v>2</v>
      </c>
      <c r="R189" s="4">
        <v>3</v>
      </c>
      <c r="S189" s="4">
        <v>4</v>
      </c>
      <c r="T189" s="4">
        <v>4</v>
      </c>
      <c r="U189" s="4">
        <v>4</v>
      </c>
      <c r="V189" s="4">
        <v>4</v>
      </c>
      <c r="W189" s="4">
        <v>3</v>
      </c>
      <c r="X189" s="4">
        <v>4</v>
      </c>
      <c r="Y189" s="4">
        <v>4</v>
      </c>
      <c r="Z189" s="4">
        <v>5</v>
      </c>
      <c r="AA189" s="4">
        <v>4</v>
      </c>
      <c r="AB189" s="4">
        <v>4</v>
      </c>
      <c r="AC189" s="4">
        <v>6</v>
      </c>
      <c r="AD189" s="4">
        <v>6</v>
      </c>
      <c r="AE189" s="4">
        <v>2</v>
      </c>
      <c r="AF189" s="4">
        <v>3</v>
      </c>
      <c r="AG189" s="4">
        <v>5</v>
      </c>
      <c r="AH189" s="4">
        <v>5</v>
      </c>
      <c r="AI189" s="4">
        <v>5</v>
      </c>
      <c r="AJ189" s="4">
        <v>4</v>
      </c>
      <c r="AK189" s="4">
        <v>8</v>
      </c>
      <c r="AL189" s="4">
        <v>3</v>
      </c>
      <c r="AM189" s="4">
        <v>3</v>
      </c>
      <c r="AN189" s="4">
        <v>2</v>
      </c>
      <c r="AO189" s="4">
        <v>3</v>
      </c>
      <c r="AP189" s="4">
        <v>2</v>
      </c>
      <c r="AQ189" s="4">
        <v>4</v>
      </c>
      <c r="AR189" s="4">
        <v>4</v>
      </c>
      <c r="AS189" s="4">
        <v>4</v>
      </c>
      <c r="AT189" s="4">
        <v>112</v>
      </c>
    </row>
    <row r="190" spans="1:46" ht="16.5" customHeight="1">
      <c r="A190" s="4">
        <v>23321</v>
      </c>
      <c r="B190" s="4">
        <v>0</v>
      </c>
      <c r="C190" s="4">
        <v>2000</v>
      </c>
      <c r="D190" s="8">
        <v>44287.405520775501</v>
      </c>
      <c r="E190" s="4" t="s">
        <v>30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4</v>
      </c>
      <c r="L190" s="4">
        <v>3</v>
      </c>
      <c r="M190" s="4">
        <v>3</v>
      </c>
      <c r="N190" s="4">
        <v>2</v>
      </c>
      <c r="O190" s="4">
        <v>1</v>
      </c>
      <c r="P190" s="4">
        <v>1</v>
      </c>
      <c r="Q190" s="4">
        <v>4</v>
      </c>
      <c r="R190" s="4">
        <v>2</v>
      </c>
      <c r="S190" s="4">
        <v>2</v>
      </c>
      <c r="T190" s="4">
        <v>1</v>
      </c>
      <c r="U190" s="4">
        <v>1</v>
      </c>
      <c r="V190" s="4">
        <v>3</v>
      </c>
      <c r="W190" s="4">
        <v>1</v>
      </c>
      <c r="X190" s="4">
        <v>1</v>
      </c>
      <c r="Y190" s="4">
        <v>3</v>
      </c>
      <c r="Z190" s="4">
        <v>6</v>
      </c>
      <c r="AA190" s="4">
        <v>6</v>
      </c>
      <c r="AB190" s="4">
        <v>9</v>
      </c>
      <c r="AC190" s="4">
        <v>3</v>
      </c>
      <c r="AD190" s="4">
        <v>6</v>
      </c>
      <c r="AE190" s="4">
        <v>4</v>
      </c>
      <c r="AF190" s="4">
        <v>4</v>
      </c>
      <c r="AG190" s="4">
        <v>7</v>
      </c>
      <c r="AH190" s="4">
        <v>6</v>
      </c>
      <c r="AI190" s="4">
        <v>7</v>
      </c>
      <c r="AJ190" s="4">
        <v>3</v>
      </c>
      <c r="AK190" s="4">
        <v>4</v>
      </c>
      <c r="AL190" s="4">
        <v>7</v>
      </c>
      <c r="AM190" s="4">
        <v>3</v>
      </c>
      <c r="AN190" s="4">
        <v>2</v>
      </c>
      <c r="AO190" s="4">
        <v>3</v>
      </c>
      <c r="AP190" s="4">
        <v>3</v>
      </c>
      <c r="AQ190" s="4">
        <v>3</v>
      </c>
      <c r="AR190" s="4">
        <v>2</v>
      </c>
      <c r="AS190" s="4">
        <v>6</v>
      </c>
      <c r="AT190" s="4">
        <v>-12</v>
      </c>
    </row>
    <row r="191" spans="1:46" ht="16.5" customHeight="1">
      <c r="A191" s="4">
        <v>23319</v>
      </c>
      <c r="B191" s="4">
        <v>0</v>
      </c>
      <c r="C191" s="4">
        <v>1997</v>
      </c>
      <c r="D191" s="8">
        <v>44288.405520775501</v>
      </c>
      <c r="E191" s="4" t="s">
        <v>34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3</v>
      </c>
      <c r="S191" s="4">
        <v>1</v>
      </c>
      <c r="T191" s="4">
        <v>1</v>
      </c>
      <c r="U191" s="4">
        <v>1</v>
      </c>
      <c r="V191" s="4">
        <v>4</v>
      </c>
      <c r="W191" s="4">
        <v>1</v>
      </c>
      <c r="X191" s="4">
        <v>1</v>
      </c>
      <c r="Y191" s="4">
        <v>1</v>
      </c>
      <c r="Z191" s="4">
        <v>9</v>
      </c>
      <c r="AA191" s="4">
        <v>7</v>
      </c>
      <c r="AB191" s="4">
        <v>7</v>
      </c>
      <c r="AC191" s="4">
        <v>6</v>
      </c>
      <c r="AD191" s="4">
        <v>8</v>
      </c>
      <c r="AE191" s="4">
        <v>5</v>
      </c>
      <c r="AF191" s="4">
        <v>4</v>
      </c>
      <c r="AG191" s="4">
        <v>9</v>
      </c>
      <c r="AH191" s="4">
        <v>5</v>
      </c>
      <c r="AI191" s="4">
        <v>7</v>
      </c>
      <c r="AJ191" s="4">
        <v>3</v>
      </c>
      <c r="AK191" s="4">
        <v>5</v>
      </c>
      <c r="AL191" s="4">
        <v>8</v>
      </c>
      <c r="AM191" s="4">
        <v>7</v>
      </c>
      <c r="AN191" s="4">
        <v>28</v>
      </c>
      <c r="AO191" s="4">
        <v>7</v>
      </c>
      <c r="AP191" s="4">
        <v>5</v>
      </c>
      <c r="AQ191" s="4">
        <v>4</v>
      </c>
      <c r="AR191" s="4">
        <v>4</v>
      </c>
      <c r="AS191" s="4">
        <v>6</v>
      </c>
      <c r="AT191" s="4">
        <v>-15</v>
      </c>
    </row>
    <row r="192" spans="1:46" ht="16.5" customHeight="1">
      <c r="A192" s="4">
        <v>23317</v>
      </c>
      <c r="B192" s="4">
        <v>0</v>
      </c>
      <c r="C192" s="4">
        <v>1999</v>
      </c>
      <c r="D192" s="8">
        <v>44289.405520775501</v>
      </c>
      <c r="E192" s="4" t="s">
        <v>95</v>
      </c>
      <c r="F192" s="4">
        <v>2</v>
      </c>
      <c r="G192" s="4">
        <v>2</v>
      </c>
      <c r="H192" s="4">
        <v>3</v>
      </c>
      <c r="I192" s="4">
        <v>1</v>
      </c>
      <c r="J192" s="4">
        <v>1</v>
      </c>
      <c r="K192" s="4">
        <v>3</v>
      </c>
      <c r="L192" s="4">
        <v>1</v>
      </c>
      <c r="M192" s="4">
        <v>4</v>
      </c>
      <c r="N192" s="4">
        <v>2</v>
      </c>
      <c r="O192" s="4">
        <v>1</v>
      </c>
      <c r="P192" s="4">
        <v>1</v>
      </c>
      <c r="Q192" s="4">
        <v>1</v>
      </c>
      <c r="R192" s="4">
        <v>3</v>
      </c>
      <c r="S192" s="4">
        <v>3</v>
      </c>
      <c r="T192" s="4">
        <v>2</v>
      </c>
      <c r="U192" s="4">
        <v>2</v>
      </c>
      <c r="V192" s="4">
        <v>3</v>
      </c>
      <c r="W192" s="4">
        <v>1</v>
      </c>
      <c r="X192" s="4">
        <v>3</v>
      </c>
      <c r="Y192" s="4">
        <v>2</v>
      </c>
      <c r="Z192" s="4">
        <v>19</v>
      </c>
      <c r="AA192" s="4">
        <v>13</v>
      </c>
      <c r="AB192" s="4">
        <v>26</v>
      </c>
      <c r="AC192" s="4">
        <v>9</v>
      </c>
      <c r="AD192" s="4">
        <v>8</v>
      </c>
      <c r="AE192" s="4">
        <v>6</v>
      </c>
      <c r="AF192" s="4">
        <v>5</v>
      </c>
      <c r="AG192" s="4">
        <v>6</v>
      </c>
      <c r="AH192" s="4">
        <v>7</v>
      </c>
      <c r="AI192" s="4">
        <v>7</v>
      </c>
      <c r="AJ192" s="4">
        <v>3</v>
      </c>
      <c r="AK192" s="4">
        <v>4</v>
      </c>
      <c r="AL192" s="4">
        <v>5</v>
      </c>
      <c r="AM192" s="4">
        <v>6</v>
      </c>
      <c r="AN192" s="4">
        <v>4</v>
      </c>
      <c r="AO192" s="4">
        <v>8</v>
      </c>
      <c r="AP192" s="4">
        <v>4</v>
      </c>
      <c r="AQ192" s="4">
        <v>3</v>
      </c>
      <c r="AR192" s="4">
        <v>6</v>
      </c>
      <c r="AS192" s="4">
        <v>7</v>
      </c>
      <c r="AT192" s="4">
        <v>-22</v>
      </c>
    </row>
    <row r="193" spans="1:46" ht="16.5" customHeight="1">
      <c r="A193" s="4">
        <v>23322</v>
      </c>
      <c r="B193" s="4">
        <v>0</v>
      </c>
      <c r="C193" s="4">
        <v>1998</v>
      </c>
      <c r="D193" s="8">
        <v>44290.405520775501</v>
      </c>
      <c r="E193" s="4" t="s">
        <v>30</v>
      </c>
      <c r="F193" s="4">
        <v>2</v>
      </c>
      <c r="G193" s="4">
        <v>1</v>
      </c>
      <c r="H193" s="4">
        <v>2</v>
      </c>
      <c r="I193" s="4">
        <v>1</v>
      </c>
      <c r="J193" s="4">
        <v>1</v>
      </c>
      <c r="K193" s="4">
        <v>3</v>
      </c>
      <c r="L193" s="4">
        <v>3</v>
      </c>
      <c r="M193" s="4">
        <v>3</v>
      </c>
      <c r="N193" s="4">
        <v>2</v>
      </c>
      <c r="O193" s="4">
        <v>1</v>
      </c>
      <c r="P193" s="4">
        <v>1</v>
      </c>
      <c r="Q193" s="4">
        <v>2</v>
      </c>
      <c r="R193" s="4">
        <v>3</v>
      </c>
      <c r="S193" s="4">
        <v>4</v>
      </c>
      <c r="T193" s="4">
        <v>4</v>
      </c>
      <c r="U193" s="4">
        <v>2</v>
      </c>
      <c r="V193" s="4">
        <v>3</v>
      </c>
      <c r="W193" s="4">
        <v>1</v>
      </c>
      <c r="X193" s="4">
        <v>1</v>
      </c>
      <c r="Y193" s="4">
        <v>3</v>
      </c>
      <c r="Z193" s="4">
        <v>4</v>
      </c>
      <c r="AA193" s="4">
        <v>4</v>
      </c>
      <c r="AB193" s="4">
        <v>6</v>
      </c>
      <c r="AC193" s="4">
        <v>3</v>
      </c>
      <c r="AD193" s="4">
        <v>4</v>
      </c>
      <c r="AE193" s="4">
        <v>3</v>
      </c>
      <c r="AF193" s="4">
        <v>3</v>
      </c>
      <c r="AG193" s="4">
        <v>3</v>
      </c>
      <c r="AH193" s="4">
        <v>10</v>
      </c>
      <c r="AI193" s="4">
        <v>5</v>
      </c>
      <c r="AJ193" s="4">
        <v>2</v>
      </c>
      <c r="AK193" s="4">
        <v>7</v>
      </c>
      <c r="AL193" s="4">
        <v>3</v>
      </c>
      <c r="AM193" s="4">
        <v>3</v>
      </c>
      <c r="AN193" s="4">
        <v>4</v>
      </c>
      <c r="AO193" s="4">
        <v>3</v>
      </c>
      <c r="AP193" s="4">
        <v>3</v>
      </c>
      <c r="AQ193" s="4">
        <v>3</v>
      </c>
      <c r="AR193" s="4">
        <v>3</v>
      </c>
      <c r="AS193" s="4">
        <v>5</v>
      </c>
      <c r="AT193" s="4">
        <v>-28</v>
      </c>
    </row>
    <row r="194" spans="1:46" ht="16.5" customHeight="1">
      <c r="A194" s="4">
        <v>23329</v>
      </c>
      <c r="B194" s="4">
        <v>0</v>
      </c>
      <c r="C194" s="4">
        <v>1998</v>
      </c>
      <c r="D194" s="8">
        <v>44291.405520775501</v>
      </c>
      <c r="E194" s="4" t="s">
        <v>30</v>
      </c>
      <c r="F194" s="4">
        <v>2</v>
      </c>
      <c r="G194" s="4">
        <v>2</v>
      </c>
      <c r="H194" s="4">
        <v>2</v>
      </c>
      <c r="I194" s="4">
        <v>1</v>
      </c>
      <c r="J194" s="4">
        <v>1</v>
      </c>
      <c r="K194" s="4">
        <v>3</v>
      </c>
      <c r="L194" s="4">
        <v>2</v>
      </c>
      <c r="M194" s="4">
        <v>2</v>
      </c>
      <c r="N194" s="4">
        <v>1</v>
      </c>
      <c r="O194" s="4">
        <v>2</v>
      </c>
      <c r="P194" s="4">
        <v>1</v>
      </c>
      <c r="Q194" s="4">
        <v>2</v>
      </c>
      <c r="R194" s="4">
        <v>1</v>
      </c>
      <c r="S194" s="4">
        <v>2</v>
      </c>
      <c r="T194" s="4">
        <v>1</v>
      </c>
      <c r="U194" s="4">
        <v>1</v>
      </c>
      <c r="V194" s="4">
        <v>1</v>
      </c>
      <c r="W194" s="4">
        <v>1</v>
      </c>
      <c r="X194" s="4">
        <v>2</v>
      </c>
      <c r="Y194" s="4">
        <v>4</v>
      </c>
      <c r="Z194" s="4">
        <v>9</v>
      </c>
      <c r="AA194" s="4">
        <v>12</v>
      </c>
      <c r="AB194" s="4">
        <v>6</v>
      </c>
      <c r="AC194" s="4">
        <v>3</v>
      </c>
      <c r="AD194" s="4">
        <v>7</v>
      </c>
      <c r="AE194" s="4">
        <v>4</v>
      </c>
      <c r="AF194" s="4">
        <v>4</v>
      </c>
      <c r="AG194" s="4">
        <v>5</v>
      </c>
      <c r="AH194" s="4">
        <v>7</v>
      </c>
      <c r="AI194" s="4">
        <v>5</v>
      </c>
      <c r="AJ194" s="4">
        <v>6</v>
      </c>
      <c r="AK194" s="4">
        <v>2</v>
      </c>
      <c r="AL194" s="4">
        <v>4</v>
      </c>
      <c r="AM194" s="4">
        <v>1</v>
      </c>
      <c r="AN194" s="4">
        <v>2</v>
      </c>
      <c r="AO194" s="4">
        <v>4</v>
      </c>
      <c r="AP194" s="4">
        <v>3</v>
      </c>
      <c r="AQ194" s="4">
        <v>3</v>
      </c>
      <c r="AR194" s="4">
        <v>4</v>
      </c>
      <c r="AS194" s="4">
        <v>5</v>
      </c>
      <c r="AT194" s="4">
        <v>-20</v>
      </c>
    </row>
    <row r="195" spans="1:46" ht="16.5" customHeight="1">
      <c r="A195" s="4">
        <v>23331</v>
      </c>
      <c r="B195" s="4">
        <v>0</v>
      </c>
      <c r="C195" s="4">
        <v>1997</v>
      </c>
      <c r="D195" s="8">
        <v>44292.405520775501</v>
      </c>
      <c r="E195" s="4" t="s">
        <v>54</v>
      </c>
      <c r="F195" s="4">
        <v>2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2</v>
      </c>
      <c r="N195" s="4">
        <v>1</v>
      </c>
      <c r="O195" s="4">
        <v>1</v>
      </c>
      <c r="P195" s="4">
        <v>1</v>
      </c>
      <c r="Q195" s="4">
        <v>1</v>
      </c>
      <c r="R195" s="4">
        <v>2</v>
      </c>
      <c r="S195" s="4">
        <v>2</v>
      </c>
      <c r="T195" s="4">
        <v>2</v>
      </c>
      <c r="U195" s="4">
        <v>3</v>
      </c>
      <c r="V195" s="4">
        <v>3</v>
      </c>
      <c r="W195" s="4">
        <v>1</v>
      </c>
      <c r="X195" s="4">
        <v>2</v>
      </c>
      <c r="Y195" s="4">
        <v>1</v>
      </c>
      <c r="Z195" s="4">
        <v>14</v>
      </c>
      <c r="AA195" s="4">
        <v>5</v>
      </c>
      <c r="AB195" s="4">
        <v>5</v>
      </c>
      <c r="AC195" s="4">
        <v>4</v>
      </c>
      <c r="AD195" s="4">
        <v>5</v>
      </c>
      <c r="AE195" s="4">
        <v>4</v>
      </c>
      <c r="AF195" s="4">
        <v>3</v>
      </c>
      <c r="AG195" s="4">
        <v>6</v>
      </c>
      <c r="AH195" s="4">
        <v>5</v>
      </c>
      <c r="AI195" s="4">
        <v>5</v>
      </c>
      <c r="AJ195" s="4">
        <v>2</v>
      </c>
      <c r="AK195" s="4">
        <v>4</v>
      </c>
      <c r="AL195" s="4">
        <v>3</v>
      </c>
      <c r="AM195" s="4">
        <v>5</v>
      </c>
      <c r="AN195" s="4">
        <v>5</v>
      </c>
      <c r="AO195" s="4">
        <v>4</v>
      </c>
      <c r="AP195" s="4">
        <v>3</v>
      </c>
      <c r="AQ195" s="4">
        <v>4</v>
      </c>
      <c r="AR195" s="4">
        <v>4</v>
      </c>
      <c r="AS195" s="4">
        <v>3</v>
      </c>
      <c r="AT195" s="4">
        <v>-33</v>
      </c>
    </row>
    <row r="196" spans="1:46" ht="16.5" customHeight="1">
      <c r="A196" s="4">
        <v>23333</v>
      </c>
      <c r="B196" s="4">
        <v>0</v>
      </c>
      <c r="C196" s="4">
        <v>1996</v>
      </c>
      <c r="D196" s="8">
        <v>44293.405520775501</v>
      </c>
      <c r="E196" s="4" t="s">
        <v>30</v>
      </c>
      <c r="F196" s="4">
        <v>3</v>
      </c>
      <c r="G196" s="4">
        <v>2</v>
      </c>
      <c r="H196" s="4">
        <v>1</v>
      </c>
      <c r="I196" s="4">
        <v>1</v>
      </c>
      <c r="J196" s="4">
        <v>1</v>
      </c>
      <c r="K196" s="4">
        <v>3</v>
      </c>
      <c r="L196" s="4">
        <v>2</v>
      </c>
      <c r="M196" s="4">
        <v>1</v>
      </c>
      <c r="N196" s="4">
        <v>1</v>
      </c>
      <c r="O196" s="4">
        <v>2</v>
      </c>
      <c r="P196" s="4">
        <v>1</v>
      </c>
      <c r="Q196" s="4">
        <v>1</v>
      </c>
      <c r="R196" s="4">
        <v>3</v>
      </c>
      <c r="S196" s="4">
        <v>3</v>
      </c>
      <c r="T196" s="4">
        <v>3</v>
      </c>
      <c r="U196" s="4">
        <v>2</v>
      </c>
      <c r="V196" s="4">
        <v>3</v>
      </c>
      <c r="W196" s="4">
        <v>1</v>
      </c>
      <c r="X196" s="4">
        <v>1</v>
      </c>
      <c r="Y196" s="4">
        <v>3</v>
      </c>
      <c r="Z196" s="4">
        <v>3</v>
      </c>
      <c r="AA196" s="4">
        <v>3</v>
      </c>
      <c r="AB196" s="4">
        <v>5</v>
      </c>
      <c r="AC196" s="4">
        <v>2</v>
      </c>
      <c r="AD196" s="4">
        <v>2</v>
      </c>
      <c r="AE196" s="4">
        <v>4</v>
      </c>
      <c r="AF196" s="4">
        <v>2</v>
      </c>
      <c r="AG196" s="4">
        <v>3</v>
      </c>
      <c r="AH196" s="4">
        <v>5</v>
      </c>
      <c r="AI196" s="4">
        <v>6</v>
      </c>
      <c r="AJ196" s="4">
        <v>2</v>
      </c>
      <c r="AK196" s="4">
        <v>2</v>
      </c>
      <c r="AL196" s="4">
        <v>3</v>
      </c>
      <c r="AM196" s="4">
        <v>2</v>
      </c>
      <c r="AN196" s="4">
        <v>2</v>
      </c>
      <c r="AO196" s="4">
        <v>3</v>
      </c>
      <c r="AP196" s="4">
        <v>2</v>
      </c>
      <c r="AQ196" s="4">
        <v>2</v>
      </c>
      <c r="AR196" s="4">
        <v>2</v>
      </c>
      <c r="AS196" s="4">
        <v>3</v>
      </c>
      <c r="AT196" s="4">
        <v>-34</v>
      </c>
    </row>
    <row r="197" spans="1:46" ht="16.5" customHeight="1">
      <c r="A197" s="4">
        <v>19472</v>
      </c>
      <c r="B197" s="4">
        <v>0</v>
      </c>
      <c r="C197" s="4">
        <v>1998</v>
      </c>
      <c r="D197" s="8">
        <v>44294.405520775501</v>
      </c>
      <c r="E197" s="4" t="s">
        <v>81</v>
      </c>
      <c r="F197" s="4">
        <v>1</v>
      </c>
      <c r="G197" s="4">
        <v>1</v>
      </c>
      <c r="H197" s="4">
        <v>2</v>
      </c>
      <c r="I197" s="4">
        <v>2</v>
      </c>
      <c r="J197" s="4">
        <v>1</v>
      </c>
      <c r="K197" s="4">
        <v>3</v>
      </c>
      <c r="L197" s="4">
        <v>2</v>
      </c>
      <c r="M197" s="4">
        <v>2</v>
      </c>
      <c r="N197" s="4">
        <v>2</v>
      </c>
      <c r="O197" s="4">
        <v>3</v>
      </c>
      <c r="P197" s="4">
        <v>3</v>
      </c>
      <c r="Q197" s="4">
        <v>2</v>
      </c>
      <c r="R197" s="4">
        <v>3</v>
      </c>
      <c r="S197" s="4">
        <v>2</v>
      </c>
      <c r="T197" s="4">
        <v>3</v>
      </c>
      <c r="U197" s="4">
        <v>2</v>
      </c>
      <c r="V197" s="4">
        <v>2</v>
      </c>
      <c r="W197" s="4">
        <v>2</v>
      </c>
      <c r="X197" s="4">
        <v>2</v>
      </c>
      <c r="Y197" s="4">
        <v>3</v>
      </c>
      <c r="Z197" s="4">
        <v>6</v>
      </c>
      <c r="AA197" s="4">
        <v>5</v>
      </c>
      <c r="AB197" s="4">
        <v>12</v>
      </c>
      <c r="AC197" s="4">
        <v>5</v>
      </c>
      <c r="AD197" s="4">
        <v>6</v>
      </c>
      <c r="AE197" s="4">
        <v>3</v>
      </c>
      <c r="AF197" s="4">
        <v>4</v>
      </c>
      <c r="AG197" s="4">
        <v>5</v>
      </c>
      <c r="AH197" s="4">
        <v>7</v>
      </c>
      <c r="AI197" s="4">
        <v>5</v>
      </c>
      <c r="AJ197" s="4">
        <v>4</v>
      </c>
      <c r="AK197" s="4">
        <v>7</v>
      </c>
      <c r="AL197" s="4">
        <v>27</v>
      </c>
      <c r="AM197" s="4">
        <v>3</v>
      </c>
      <c r="AN197" s="4">
        <v>4</v>
      </c>
      <c r="AO197" s="4">
        <v>2</v>
      </c>
      <c r="AP197" s="4">
        <v>4</v>
      </c>
      <c r="AQ197" s="4">
        <v>3</v>
      </c>
      <c r="AR197" s="4">
        <v>4</v>
      </c>
      <c r="AS197" s="4">
        <v>6</v>
      </c>
      <c r="AT197" s="4">
        <v>-13</v>
      </c>
    </row>
    <row r="198" spans="1:46" ht="16.5" customHeight="1">
      <c r="A198" s="4">
        <v>20713</v>
      </c>
      <c r="B198" s="4">
        <v>1</v>
      </c>
      <c r="C198" s="4">
        <v>1999</v>
      </c>
      <c r="D198" s="8">
        <v>44295.405520775501</v>
      </c>
      <c r="E198" s="4" t="s">
        <v>96</v>
      </c>
      <c r="F198" s="4">
        <v>2</v>
      </c>
      <c r="G198" s="4">
        <v>3</v>
      </c>
      <c r="H198" s="4">
        <v>3</v>
      </c>
      <c r="I198" s="4">
        <v>1</v>
      </c>
      <c r="J198" s="4">
        <v>1</v>
      </c>
      <c r="K198" s="4">
        <v>2</v>
      </c>
      <c r="L198" s="4">
        <v>1</v>
      </c>
      <c r="M198" s="4">
        <v>2</v>
      </c>
      <c r="N198" s="4">
        <v>1</v>
      </c>
      <c r="O198" s="4">
        <v>1</v>
      </c>
      <c r="P198" s="4">
        <v>1</v>
      </c>
      <c r="Q198" s="4">
        <v>3</v>
      </c>
      <c r="R198" s="4">
        <v>2</v>
      </c>
      <c r="S198" s="4">
        <v>3</v>
      </c>
      <c r="T198" s="4">
        <v>2</v>
      </c>
      <c r="U198" s="4">
        <v>1</v>
      </c>
      <c r="V198" s="4">
        <v>2</v>
      </c>
      <c r="W198" s="4">
        <v>3</v>
      </c>
      <c r="X198" s="4">
        <v>1</v>
      </c>
      <c r="Y198" s="4">
        <v>1</v>
      </c>
      <c r="Z198" s="4">
        <v>14</v>
      </c>
      <c r="AA198" s="4">
        <v>4</v>
      </c>
      <c r="AB198" s="4">
        <v>8</v>
      </c>
      <c r="AC198" s="4">
        <v>6</v>
      </c>
      <c r="AD198" s="4">
        <v>7</v>
      </c>
      <c r="AE198" s="4">
        <v>5</v>
      </c>
      <c r="AF198" s="4">
        <v>4</v>
      </c>
      <c r="AG198" s="4">
        <v>4</v>
      </c>
      <c r="AH198" s="4">
        <v>6</v>
      </c>
      <c r="AI198" s="4">
        <v>8</v>
      </c>
      <c r="AJ198" s="4">
        <v>5</v>
      </c>
      <c r="AK198" s="4">
        <v>5</v>
      </c>
      <c r="AL198" s="4">
        <v>6</v>
      </c>
      <c r="AM198" s="4">
        <v>4</v>
      </c>
      <c r="AN198" s="4">
        <v>16</v>
      </c>
      <c r="AO198" s="4">
        <v>3</v>
      </c>
      <c r="AP198" s="4">
        <v>4</v>
      </c>
      <c r="AQ198" s="4">
        <v>5</v>
      </c>
      <c r="AR198" s="4">
        <v>5</v>
      </c>
      <c r="AS198" s="4">
        <v>5</v>
      </c>
      <c r="AT198" s="4">
        <v>-7</v>
      </c>
    </row>
    <row r="199" spans="1:46" ht="16.5" customHeight="1">
      <c r="A199" s="4">
        <v>23364</v>
      </c>
      <c r="B199" s="4">
        <v>0</v>
      </c>
      <c r="C199" s="4">
        <v>1997</v>
      </c>
      <c r="D199" s="8">
        <v>44296.405520775501</v>
      </c>
      <c r="E199" s="4" t="s">
        <v>55</v>
      </c>
      <c r="F199" s="4">
        <v>2</v>
      </c>
      <c r="G199" s="4">
        <v>2</v>
      </c>
      <c r="H199" s="4">
        <v>3</v>
      </c>
      <c r="I199" s="4">
        <v>1</v>
      </c>
      <c r="J199" s="4">
        <v>1</v>
      </c>
      <c r="K199" s="4">
        <v>3</v>
      </c>
      <c r="L199" s="4">
        <v>2</v>
      </c>
      <c r="M199" s="4">
        <v>4</v>
      </c>
      <c r="N199" s="4">
        <v>1</v>
      </c>
      <c r="O199" s="4">
        <v>1</v>
      </c>
      <c r="P199" s="4">
        <v>1</v>
      </c>
      <c r="Q199" s="4">
        <v>1</v>
      </c>
      <c r="R199" s="4">
        <v>3</v>
      </c>
      <c r="S199" s="4">
        <v>3</v>
      </c>
      <c r="T199" s="4">
        <v>3</v>
      </c>
      <c r="U199" s="4">
        <v>3</v>
      </c>
      <c r="V199" s="4">
        <v>3</v>
      </c>
      <c r="W199" s="4">
        <v>3</v>
      </c>
      <c r="X199" s="4">
        <v>4</v>
      </c>
      <c r="Y199" s="4">
        <v>2</v>
      </c>
      <c r="Z199" s="4">
        <v>4</v>
      </c>
      <c r="AA199" s="4">
        <v>3</v>
      </c>
      <c r="AB199" s="4">
        <v>8</v>
      </c>
      <c r="AC199" s="4">
        <v>5</v>
      </c>
      <c r="AD199" s="4">
        <v>5</v>
      </c>
      <c r="AE199" s="4">
        <v>6</v>
      </c>
      <c r="AF199" s="4">
        <v>3</v>
      </c>
      <c r="AG199" s="4">
        <v>4</v>
      </c>
      <c r="AH199" s="4">
        <v>5</v>
      </c>
      <c r="AI199" s="4">
        <v>31</v>
      </c>
      <c r="AJ199" s="4">
        <v>3</v>
      </c>
      <c r="AK199" s="4">
        <v>3</v>
      </c>
      <c r="AL199" s="4">
        <v>4</v>
      </c>
      <c r="AM199" s="4">
        <v>4</v>
      </c>
      <c r="AN199" s="4">
        <v>4</v>
      </c>
      <c r="AO199" s="4">
        <v>3</v>
      </c>
      <c r="AP199" s="4">
        <v>2</v>
      </c>
      <c r="AQ199" s="4">
        <v>3</v>
      </c>
      <c r="AR199" s="4">
        <v>3</v>
      </c>
      <c r="AS199" s="4">
        <v>4</v>
      </c>
      <c r="AT199" s="4">
        <v>9</v>
      </c>
    </row>
    <row r="200" spans="1:46" ht="16.5" customHeight="1">
      <c r="A200" s="4">
        <v>23294</v>
      </c>
      <c r="B200" s="4">
        <v>0</v>
      </c>
      <c r="C200" s="4">
        <v>1987</v>
      </c>
      <c r="D200" s="8">
        <v>44297.405520775501</v>
      </c>
      <c r="E200" s="4" t="s">
        <v>195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2</v>
      </c>
      <c r="Y200" s="4">
        <v>1</v>
      </c>
      <c r="Z200" s="4">
        <v>3</v>
      </c>
      <c r="AA200" s="4">
        <v>5</v>
      </c>
      <c r="AB200" s="4">
        <v>3</v>
      </c>
      <c r="AC200" s="4">
        <v>5</v>
      </c>
      <c r="AD200" s="4">
        <v>5</v>
      </c>
      <c r="AE200" s="4">
        <v>2</v>
      </c>
      <c r="AF200" s="4">
        <v>5</v>
      </c>
      <c r="AG200" s="4">
        <v>3</v>
      </c>
      <c r="AH200" s="4">
        <v>4</v>
      </c>
      <c r="AI200" s="4">
        <v>6</v>
      </c>
      <c r="AJ200" s="4">
        <v>2</v>
      </c>
      <c r="AK200" s="4">
        <v>14</v>
      </c>
      <c r="AL200" s="4">
        <v>3</v>
      </c>
      <c r="AM200" s="4">
        <v>10</v>
      </c>
      <c r="AN200" s="4">
        <v>3</v>
      </c>
      <c r="AO200" s="4">
        <v>2</v>
      </c>
      <c r="AP200" s="4">
        <v>3</v>
      </c>
      <c r="AQ200" s="4">
        <v>1</v>
      </c>
      <c r="AR200" s="4">
        <v>7</v>
      </c>
      <c r="AS200" s="4">
        <v>3</v>
      </c>
      <c r="AT200" s="4">
        <v>-9</v>
      </c>
    </row>
    <row r="201" spans="1:46" ht="16.5" customHeight="1">
      <c r="A201" s="4">
        <v>23375</v>
      </c>
      <c r="B201" s="4">
        <v>0</v>
      </c>
      <c r="C201" s="4">
        <v>1996</v>
      </c>
      <c r="D201" s="8">
        <v>44298.405520775501</v>
      </c>
      <c r="E201" s="4" t="s">
        <v>30</v>
      </c>
      <c r="F201" s="4">
        <v>3</v>
      </c>
      <c r="G201" s="4">
        <v>1</v>
      </c>
      <c r="H201" s="4">
        <v>1</v>
      </c>
      <c r="I201" s="4">
        <v>2</v>
      </c>
      <c r="J201" s="4">
        <v>1</v>
      </c>
      <c r="K201" s="4">
        <v>3</v>
      </c>
      <c r="L201" s="4">
        <v>3</v>
      </c>
      <c r="M201" s="4">
        <v>1</v>
      </c>
      <c r="N201" s="4">
        <v>1</v>
      </c>
      <c r="O201" s="4">
        <v>1</v>
      </c>
      <c r="P201" s="4">
        <v>1</v>
      </c>
      <c r="Q201" s="4">
        <v>2</v>
      </c>
      <c r="R201" s="4">
        <v>3</v>
      </c>
      <c r="S201" s="4">
        <v>3</v>
      </c>
      <c r="T201" s="4">
        <v>2</v>
      </c>
      <c r="U201" s="4">
        <v>3</v>
      </c>
      <c r="V201" s="4">
        <v>3</v>
      </c>
      <c r="W201" s="4">
        <v>1</v>
      </c>
      <c r="X201" s="4">
        <v>1</v>
      </c>
      <c r="Y201" s="4">
        <v>1</v>
      </c>
      <c r="Z201" s="4">
        <v>13</v>
      </c>
      <c r="AA201" s="4">
        <v>8</v>
      </c>
      <c r="AB201" s="4">
        <v>6</v>
      </c>
      <c r="AC201" s="4">
        <v>6</v>
      </c>
      <c r="AD201" s="4">
        <v>3</v>
      </c>
      <c r="AE201" s="4">
        <v>7</v>
      </c>
      <c r="AF201" s="4">
        <v>4</v>
      </c>
      <c r="AG201" s="4">
        <v>11</v>
      </c>
      <c r="AH201" s="4">
        <v>4</v>
      </c>
      <c r="AI201" s="4">
        <v>4</v>
      </c>
      <c r="AJ201" s="4">
        <v>3</v>
      </c>
      <c r="AK201" s="4">
        <v>6</v>
      </c>
      <c r="AL201" s="4">
        <v>4</v>
      </c>
      <c r="AM201" s="4">
        <v>7</v>
      </c>
      <c r="AN201" s="4">
        <v>6</v>
      </c>
      <c r="AO201" s="4">
        <v>3</v>
      </c>
      <c r="AP201" s="4">
        <v>5</v>
      </c>
      <c r="AQ201" s="4">
        <v>4</v>
      </c>
      <c r="AR201" s="4">
        <v>2</v>
      </c>
      <c r="AS201" s="4">
        <v>7</v>
      </c>
      <c r="AT201" s="4">
        <v>-31</v>
      </c>
    </row>
    <row r="202" spans="1:46" ht="16.5" customHeight="1">
      <c r="A202" s="4">
        <v>19667</v>
      </c>
      <c r="B202" s="4">
        <v>0</v>
      </c>
      <c r="C202" s="4">
        <v>1999</v>
      </c>
      <c r="D202" s="8">
        <v>44299.405520775501</v>
      </c>
      <c r="E202" s="4" t="s">
        <v>97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2</v>
      </c>
      <c r="N202" s="4">
        <v>1</v>
      </c>
      <c r="O202" s="4">
        <v>1</v>
      </c>
      <c r="P202" s="4">
        <v>1</v>
      </c>
      <c r="Q202" s="4">
        <v>1</v>
      </c>
      <c r="R202" s="4">
        <v>2</v>
      </c>
      <c r="S202" s="4">
        <v>2</v>
      </c>
      <c r="T202" s="4">
        <v>3</v>
      </c>
      <c r="U202" s="4">
        <v>2</v>
      </c>
      <c r="V202" s="4">
        <v>2</v>
      </c>
      <c r="W202" s="4">
        <v>1</v>
      </c>
      <c r="X202" s="4">
        <v>1</v>
      </c>
      <c r="Y202" s="4">
        <v>3</v>
      </c>
      <c r="Z202" s="4">
        <v>10</v>
      </c>
      <c r="AA202" s="4">
        <v>6</v>
      </c>
      <c r="AB202" s="4">
        <v>3</v>
      </c>
      <c r="AC202" s="4">
        <v>14</v>
      </c>
      <c r="AD202" s="4">
        <v>3</v>
      </c>
      <c r="AE202" s="4">
        <v>3</v>
      </c>
      <c r="AF202" s="4">
        <v>4</v>
      </c>
      <c r="AG202" s="4">
        <v>4</v>
      </c>
      <c r="AH202" s="4">
        <v>2</v>
      </c>
      <c r="AI202" s="4">
        <v>4</v>
      </c>
      <c r="AJ202" s="4">
        <v>1</v>
      </c>
      <c r="AK202" s="4">
        <v>2</v>
      </c>
      <c r="AL202" s="4">
        <v>3</v>
      </c>
      <c r="AM202" s="4">
        <v>3</v>
      </c>
      <c r="AN202" s="4">
        <v>5</v>
      </c>
      <c r="AO202" s="4">
        <v>2</v>
      </c>
      <c r="AP202" s="4">
        <v>2</v>
      </c>
      <c r="AQ202" s="4">
        <v>3</v>
      </c>
      <c r="AR202" s="4">
        <v>1</v>
      </c>
      <c r="AS202" s="4">
        <v>8</v>
      </c>
      <c r="AT202" s="4">
        <v>-32</v>
      </c>
    </row>
    <row r="203" spans="1:46" ht="16.5" customHeight="1">
      <c r="A203" s="4">
        <v>23432</v>
      </c>
      <c r="B203" s="4">
        <v>0</v>
      </c>
      <c r="C203" s="4">
        <v>1996</v>
      </c>
      <c r="D203" s="8">
        <v>44300.405520775501</v>
      </c>
      <c r="E203" s="4" t="s">
        <v>30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3</v>
      </c>
      <c r="T203" s="4">
        <v>3</v>
      </c>
      <c r="U203" s="4">
        <v>3</v>
      </c>
      <c r="V203" s="4">
        <v>3</v>
      </c>
      <c r="W203" s="4">
        <v>1</v>
      </c>
      <c r="X203" s="4">
        <v>1</v>
      </c>
      <c r="Y203" s="4">
        <v>1</v>
      </c>
      <c r="Z203" s="4">
        <v>2</v>
      </c>
      <c r="AA203" s="4">
        <v>3</v>
      </c>
      <c r="AB203" s="4">
        <v>4</v>
      </c>
      <c r="AC203" s="4">
        <v>2</v>
      </c>
      <c r="AD203" s="4">
        <v>3</v>
      </c>
      <c r="AE203" s="4">
        <v>2</v>
      </c>
      <c r="AF203" s="4">
        <v>2</v>
      </c>
      <c r="AG203" s="4">
        <v>8</v>
      </c>
      <c r="AH203" s="4">
        <v>2</v>
      </c>
      <c r="AI203" s="4">
        <v>2</v>
      </c>
      <c r="AJ203" s="4">
        <v>1</v>
      </c>
      <c r="AK203" s="4">
        <v>2</v>
      </c>
      <c r="AL203" s="4">
        <v>2</v>
      </c>
      <c r="AM203" s="4">
        <v>4</v>
      </c>
      <c r="AN203" s="4">
        <v>2</v>
      </c>
      <c r="AO203" s="4">
        <v>3</v>
      </c>
      <c r="AP203" s="4">
        <v>3</v>
      </c>
      <c r="AQ203" s="4">
        <v>1</v>
      </c>
      <c r="AR203" s="4">
        <v>7</v>
      </c>
      <c r="AS203" s="4">
        <v>3</v>
      </c>
      <c r="AT203" s="4">
        <v>-25</v>
      </c>
    </row>
    <row r="204" spans="1:46" ht="16.5" customHeight="1">
      <c r="A204" s="4">
        <v>23451</v>
      </c>
      <c r="B204" s="4">
        <v>1</v>
      </c>
      <c r="C204" s="4">
        <v>1999</v>
      </c>
      <c r="D204" s="8">
        <v>44301.405520775501</v>
      </c>
      <c r="E204" s="4" t="s">
        <v>98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2</v>
      </c>
      <c r="R204" s="4">
        <v>2</v>
      </c>
      <c r="S204" s="4">
        <v>2</v>
      </c>
      <c r="T204" s="4">
        <v>2</v>
      </c>
      <c r="U204" s="4">
        <v>2</v>
      </c>
      <c r="V204" s="4">
        <v>3</v>
      </c>
      <c r="W204" s="4">
        <v>1</v>
      </c>
      <c r="X204" s="4">
        <v>1</v>
      </c>
      <c r="Y204" s="4">
        <v>3</v>
      </c>
      <c r="Z204" s="4">
        <v>7</v>
      </c>
      <c r="AA204" s="4">
        <v>7</v>
      </c>
      <c r="AB204" s="4">
        <v>10</v>
      </c>
      <c r="AC204" s="4">
        <v>5</v>
      </c>
      <c r="AD204" s="4">
        <v>7</v>
      </c>
      <c r="AE204" s="4">
        <v>3</v>
      </c>
      <c r="AF204" s="4">
        <v>3</v>
      </c>
      <c r="AG204" s="4">
        <v>3</v>
      </c>
      <c r="AH204" s="4">
        <v>4</v>
      </c>
      <c r="AI204" s="4">
        <v>12</v>
      </c>
      <c r="AJ204" s="4">
        <v>3</v>
      </c>
      <c r="AK204" s="4">
        <v>6</v>
      </c>
      <c r="AL204" s="4">
        <v>5</v>
      </c>
      <c r="AM204" s="4">
        <v>4</v>
      </c>
      <c r="AN204" s="4">
        <v>4</v>
      </c>
      <c r="AO204" s="4">
        <v>5</v>
      </c>
      <c r="AP204" s="4">
        <v>6</v>
      </c>
      <c r="AQ204" s="4">
        <v>3</v>
      </c>
      <c r="AR204" s="4">
        <v>3</v>
      </c>
      <c r="AS204" s="4">
        <v>6</v>
      </c>
      <c r="AT204" s="4">
        <v>-33</v>
      </c>
    </row>
    <row r="205" spans="1:46" ht="16.5" customHeight="1">
      <c r="A205" s="4">
        <v>19415</v>
      </c>
      <c r="B205" s="4">
        <v>0</v>
      </c>
      <c r="C205" s="4">
        <v>1992</v>
      </c>
      <c r="D205" s="8">
        <v>44302.405520775501</v>
      </c>
      <c r="E205" s="4" t="s">
        <v>196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2</v>
      </c>
      <c r="O205" s="4">
        <v>1</v>
      </c>
      <c r="P205" s="4">
        <v>1</v>
      </c>
      <c r="Q205" s="4">
        <v>3</v>
      </c>
      <c r="R205" s="4">
        <v>3</v>
      </c>
      <c r="S205" s="4">
        <v>4</v>
      </c>
      <c r="T205" s="4">
        <v>3</v>
      </c>
      <c r="U205" s="4">
        <v>3</v>
      </c>
      <c r="V205" s="4">
        <v>3</v>
      </c>
      <c r="W205" s="4">
        <v>1</v>
      </c>
      <c r="X205" s="4">
        <v>1</v>
      </c>
      <c r="Y205" s="4">
        <v>2</v>
      </c>
      <c r="Z205" s="4">
        <v>4</v>
      </c>
      <c r="AA205" s="4">
        <v>2</v>
      </c>
      <c r="AB205" s="4">
        <v>3</v>
      </c>
      <c r="AC205" s="4">
        <v>4</v>
      </c>
      <c r="AD205" s="4">
        <v>4</v>
      </c>
      <c r="AE205" s="4">
        <v>1</v>
      </c>
      <c r="AF205" s="4">
        <v>2</v>
      </c>
      <c r="AG205" s="4">
        <v>7</v>
      </c>
      <c r="AH205" s="4">
        <v>4</v>
      </c>
      <c r="AI205" s="4">
        <v>4</v>
      </c>
      <c r="AJ205" s="4">
        <v>1</v>
      </c>
      <c r="AK205" s="4">
        <v>7</v>
      </c>
      <c r="AL205" s="4">
        <v>2</v>
      </c>
      <c r="AM205" s="4">
        <v>3</v>
      </c>
      <c r="AN205" s="4">
        <v>2</v>
      </c>
      <c r="AO205" s="4">
        <v>7</v>
      </c>
      <c r="AP205" s="4">
        <v>3</v>
      </c>
      <c r="AQ205" s="4">
        <v>2</v>
      </c>
      <c r="AR205" s="4">
        <v>88</v>
      </c>
      <c r="AS205" s="4">
        <v>5</v>
      </c>
      <c r="AT205" s="4">
        <v>-24</v>
      </c>
    </row>
    <row r="206" spans="1:46" ht="16.5" customHeight="1">
      <c r="A206" s="4">
        <v>23435</v>
      </c>
      <c r="B206" s="4">
        <v>0</v>
      </c>
      <c r="C206" s="4">
        <v>1963</v>
      </c>
      <c r="D206" s="8">
        <v>44303.405520775501</v>
      </c>
      <c r="E206" s="4" t="s">
        <v>197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3</v>
      </c>
      <c r="U206" s="4">
        <v>2</v>
      </c>
      <c r="V206" s="4">
        <v>3</v>
      </c>
      <c r="W206" s="4">
        <v>2</v>
      </c>
      <c r="X206" s="4">
        <v>2</v>
      </c>
      <c r="Y206" s="4">
        <v>1</v>
      </c>
      <c r="Z206" s="4">
        <v>6</v>
      </c>
      <c r="AA206" s="4">
        <v>6</v>
      </c>
      <c r="AB206" s="4">
        <v>5</v>
      </c>
      <c r="AC206" s="4">
        <v>4</v>
      </c>
      <c r="AD206" s="4">
        <v>8</v>
      </c>
      <c r="AE206" s="4">
        <v>6</v>
      </c>
      <c r="AF206" s="4">
        <v>4</v>
      </c>
      <c r="AG206" s="4">
        <v>7</v>
      </c>
      <c r="AH206" s="4">
        <v>4</v>
      </c>
      <c r="AI206" s="4">
        <v>3</v>
      </c>
      <c r="AJ206" s="4">
        <v>3</v>
      </c>
      <c r="AK206" s="4">
        <v>3</v>
      </c>
      <c r="AL206" s="4">
        <v>3</v>
      </c>
      <c r="AM206" s="4">
        <v>3</v>
      </c>
      <c r="AN206" s="4">
        <v>11</v>
      </c>
      <c r="AO206" s="4">
        <v>4</v>
      </c>
      <c r="AP206" s="4">
        <v>6</v>
      </c>
      <c r="AQ206" s="4">
        <v>3</v>
      </c>
      <c r="AR206" s="4">
        <v>5</v>
      </c>
      <c r="AS206" s="4">
        <v>4</v>
      </c>
      <c r="AT206" s="4">
        <v>-19</v>
      </c>
    </row>
    <row r="207" spans="1:46" ht="16.5" customHeight="1">
      <c r="A207" s="4">
        <v>23286</v>
      </c>
      <c r="B207" s="4">
        <v>1</v>
      </c>
      <c r="C207" s="4">
        <v>1993</v>
      </c>
      <c r="D207" s="8">
        <v>44304.405520775501</v>
      </c>
      <c r="E207" s="4" t="s">
        <v>30</v>
      </c>
      <c r="F207" s="4">
        <v>3</v>
      </c>
      <c r="G207" s="4">
        <v>1</v>
      </c>
      <c r="H207" s="4">
        <v>2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4</v>
      </c>
      <c r="R207" s="4">
        <v>3</v>
      </c>
      <c r="S207" s="4">
        <v>3</v>
      </c>
      <c r="T207" s="4">
        <v>3</v>
      </c>
      <c r="U207" s="4">
        <v>3</v>
      </c>
      <c r="V207" s="4">
        <v>3</v>
      </c>
      <c r="W207" s="4">
        <v>1</v>
      </c>
      <c r="X207" s="4">
        <v>1</v>
      </c>
      <c r="Y207" s="4">
        <v>1</v>
      </c>
      <c r="Z207" s="4">
        <v>8</v>
      </c>
      <c r="AA207" s="4">
        <v>1</v>
      </c>
      <c r="AB207" s="4">
        <v>4</v>
      </c>
      <c r="AC207" s="4">
        <v>4</v>
      </c>
      <c r="AD207" s="4">
        <v>4</v>
      </c>
      <c r="AE207" s="4">
        <v>3</v>
      </c>
      <c r="AF207" s="4">
        <v>2</v>
      </c>
      <c r="AG207" s="4">
        <v>3</v>
      </c>
      <c r="AH207" s="4">
        <v>2</v>
      </c>
      <c r="AI207" s="4">
        <v>3</v>
      </c>
      <c r="AJ207" s="4">
        <v>2</v>
      </c>
      <c r="AK207" s="4">
        <v>6</v>
      </c>
      <c r="AL207" s="4">
        <v>2</v>
      </c>
      <c r="AM207" s="4">
        <v>2</v>
      </c>
      <c r="AN207" s="4">
        <v>2</v>
      </c>
      <c r="AO207" s="4">
        <v>1</v>
      </c>
      <c r="AP207" s="4">
        <v>2</v>
      </c>
      <c r="AQ207" s="4">
        <v>2</v>
      </c>
      <c r="AR207" s="4">
        <v>2</v>
      </c>
      <c r="AS207" s="4">
        <v>3</v>
      </c>
      <c r="AT207" s="4">
        <v>-15</v>
      </c>
    </row>
    <row r="208" spans="1:46" ht="16.5" customHeight="1">
      <c r="A208" s="4">
        <v>23494</v>
      </c>
      <c r="B208" s="4">
        <v>0</v>
      </c>
      <c r="C208" s="4">
        <v>1977</v>
      </c>
      <c r="D208" s="8">
        <v>44305.405520775501</v>
      </c>
      <c r="E208" s="4" t="s">
        <v>30</v>
      </c>
      <c r="F208" s="4">
        <v>2</v>
      </c>
      <c r="G208" s="4">
        <v>1</v>
      </c>
      <c r="H208" s="4">
        <v>1</v>
      </c>
      <c r="I208" s="4">
        <v>2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3</v>
      </c>
      <c r="S208" s="4">
        <v>3</v>
      </c>
      <c r="T208" s="4">
        <v>2</v>
      </c>
      <c r="U208" s="4">
        <v>3</v>
      </c>
      <c r="V208" s="4">
        <v>2</v>
      </c>
      <c r="W208" s="4">
        <v>2</v>
      </c>
      <c r="X208" s="4">
        <v>2</v>
      </c>
      <c r="Y208" s="4">
        <v>1</v>
      </c>
      <c r="Z208" s="4">
        <v>4</v>
      </c>
      <c r="AA208" s="4">
        <v>4</v>
      </c>
      <c r="AB208" s="4">
        <v>7</v>
      </c>
      <c r="AC208" s="4">
        <v>4</v>
      </c>
      <c r="AD208" s="4">
        <v>5</v>
      </c>
      <c r="AE208" s="4">
        <v>4</v>
      </c>
      <c r="AF208" s="4">
        <v>2</v>
      </c>
      <c r="AG208" s="4">
        <v>3</v>
      </c>
      <c r="AH208" s="4">
        <v>3</v>
      </c>
      <c r="AI208" s="4">
        <v>3</v>
      </c>
      <c r="AJ208" s="4">
        <v>2</v>
      </c>
      <c r="AK208" s="4">
        <v>9</v>
      </c>
      <c r="AL208" s="4">
        <v>5</v>
      </c>
      <c r="AM208" s="4">
        <v>4</v>
      </c>
      <c r="AN208" s="4">
        <v>5</v>
      </c>
      <c r="AO208" s="4">
        <v>5</v>
      </c>
      <c r="AP208" s="4">
        <v>4</v>
      </c>
      <c r="AQ208" s="4">
        <v>3</v>
      </c>
      <c r="AR208" s="4">
        <v>2</v>
      </c>
      <c r="AS208" s="4">
        <v>4</v>
      </c>
      <c r="AT208" s="4">
        <v>-27</v>
      </c>
    </row>
    <row r="209" spans="1:46" ht="16.5" customHeight="1">
      <c r="A209" s="4">
        <v>23590</v>
      </c>
      <c r="B209" s="4">
        <v>1</v>
      </c>
      <c r="C209" s="4">
        <v>1996</v>
      </c>
      <c r="D209" s="8">
        <v>44306.405520775501</v>
      </c>
      <c r="E209" s="4" t="s">
        <v>44</v>
      </c>
      <c r="F209" s="4">
        <v>1</v>
      </c>
      <c r="G209" s="4">
        <v>1</v>
      </c>
      <c r="H209" s="4">
        <v>2</v>
      </c>
      <c r="I209" s="4">
        <v>2</v>
      </c>
      <c r="J209" s="4">
        <v>1</v>
      </c>
      <c r="K209" s="4">
        <v>3</v>
      </c>
      <c r="L209" s="4">
        <v>1</v>
      </c>
      <c r="M209" s="4">
        <v>3</v>
      </c>
      <c r="N209" s="4">
        <v>1</v>
      </c>
      <c r="O209" s="4">
        <v>1</v>
      </c>
      <c r="P209" s="4">
        <v>1</v>
      </c>
      <c r="Q209" s="4">
        <v>2</v>
      </c>
      <c r="R209" s="4">
        <v>3</v>
      </c>
      <c r="S209" s="4">
        <v>3</v>
      </c>
      <c r="T209" s="4">
        <v>2</v>
      </c>
      <c r="U209" s="4">
        <v>3</v>
      </c>
      <c r="V209" s="4">
        <v>4</v>
      </c>
      <c r="W209" s="4">
        <v>1</v>
      </c>
      <c r="X209" s="4">
        <v>1</v>
      </c>
      <c r="Y209" s="4">
        <v>3</v>
      </c>
      <c r="Z209" s="4">
        <v>4</v>
      </c>
      <c r="AA209" s="4">
        <v>4</v>
      </c>
      <c r="AB209" s="4">
        <v>6</v>
      </c>
      <c r="AC209" s="4">
        <v>5</v>
      </c>
      <c r="AD209" s="4">
        <v>3</v>
      </c>
      <c r="AE209" s="4">
        <v>3</v>
      </c>
      <c r="AF209" s="4">
        <v>6</v>
      </c>
      <c r="AG209" s="4">
        <v>3</v>
      </c>
      <c r="AH209" s="4">
        <v>5</v>
      </c>
      <c r="AI209" s="4">
        <v>3</v>
      </c>
      <c r="AJ209" s="4">
        <v>2</v>
      </c>
      <c r="AK209" s="4">
        <v>3</v>
      </c>
      <c r="AL209" s="4">
        <v>6</v>
      </c>
      <c r="AM209" s="4">
        <v>3</v>
      </c>
      <c r="AN209" s="4">
        <v>2</v>
      </c>
      <c r="AO209" s="4">
        <v>3</v>
      </c>
      <c r="AP209" s="4">
        <v>2</v>
      </c>
      <c r="AQ209" s="4">
        <v>2</v>
      </c>
      <c r="AR209" s="4">
        <v>3</v>
      </c>
      <c r="AS209" s="4">
        <v>2</v>
      </c>
      <c r="AT209" s="4">
        <v>-31</v>
      </c>
    </row>
    <row r="210" spans="1:46" ht="16.5" customHeight="1">
      <c r="A210" s="4">
        <v>23607</v>
      </c>
      <c r="B210" s="4">
        <v>0</v>
      </c>
      <c r="C210" s="4">
        <v>2000</v>
      </c>
      <c r="D210" s="8">
        <v>44307.405520775501</v>
      </c>
      <c r="E210" s="4" t="s">
        <v>109</v>
      </c>
      <c r="F210" s="4">
        <v>2</v>
      </c>
      <c r="G210" s="4">
        <v>2</v>
      </c>
      <c r="H210" s="4">
        <v>1</v>
      </c>
      <c r="I210" s="4">
        <v>1</v>
      </c>
      <c r="J210" s="4">
        <v>4</v>
      </c>
      <c r="K210" s="4">
        <v>4</v>
      </c>
      <c r="L210" s="4">
        <v>2</v>
      </c>
      <c r="M210" s="4">
        <v>4</v>
      </c>
      <c r="N210" s="4">
        <v>3</v>
      </c>
      <c r="O210" s="4">
        <v>2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2</v>
      </c>
      <c r="AA210" s="4">
        <v>2</v>
      </c>
      <c r="AB210" s="4">
        <v>3</v>
      </c>
      <c r="AC210" s="4">
        <v>2</v>
      </c>
      <c r="AD210" s="4">
        <v>4</v>
      </c>
      <c r="AE210" s="4">
        <v>3</v>
      </c>
      <c r="AF210" s="4">
        <v>3</v>
      </c>
      <c r="AG210" s="4">
        <v>4</v>
      </c>
      <c r="AH210" s="4">
        <v>5</v>
      </c>
      <c r="AI210" s="4">
        <v>5</v>
      </c>
      <c r="AJ210" s="4">
        <v>2</v>
      </c>
      <c r="AK210" s="4">
        <v>3</v>
      </c>
      <c r="AL210" s="4">
        <v>2</v>
      </c>
      <c r="AM210" s="4">
        <v>1</v>
      </c>
      <c r="AN210" s="4">
        <v>2</v>
      </c>
      <c r="AO210" s="4">
        <v>2</v>
      </c>
      <c r="AP210" s="4">
        <v>1</v>
      </c>
      <c r="AQ210" s="4">
        <v>1</v>
      </c>
      <c r="AR210" s="4">
        <v>2</v>
      </c>
      <c r="AS210" s="4">
        <v>4</v>
      </c>
      <c r="AT210" s="4">
        <v>42</v>
      </c>
    </row>
    <row r="211" spans="1:46" ht="16.5" customHeight="1">
      <c r="A211" s="4">
        <v>23626</v>
      </c>
      <c r="B211" s="4">
        <v>0</v>
      </c>
      <c r="C211" s="4">
        <v>1999</v>
      </c>
      <c r="D211" s="8">
        <v>44308.405520775501</v>
      </c>
      <c r="E211" s="4" t="s">
        <v>30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3</v>
      </c>
      <c r="L211" s="4">
        <v>2</v>
      </c>
      <c r="M211" s="4">
        <v>4</v>
      </c>
      <c r="N211" s="4">
        <v>1</v>
      </c>
      <c r="O211" s="4">
        <v>1</v>
      </c>
      <c r="P211" s="4">
        <v>1</v>
      </c>
      <c r="Q211" s="4">
        <v>1</v>
      </c>
      <c r="R211" s="4">
        <v>2</v>
      </c>
      <c r="S211" s="4">
        <v>3</v>
      </c>
      <c r="T211" s="4">
        <v>2</v>
      </c>
      <c r="U211" s="4">
        <v>1</v>
      </c>
      <c r="V211" s="4">
        <v>3</v>
      </c>
      <c r="W211" s="4">
        <v>1</v>
      </c>
      <c r="X211" s="4">
        <v>2</v>
      </c>
      <c r="Y211" s="4">
        <v>3</v>
      </c>
      <c r="Z211" s="4">
        <v>9</v>
      </c>
      <c r="AA211" s="4">
        <v>3</v>
      </c>
      <c r="AB211" s="4">
        <v>3</v>
      </c>
      <c r="AC211" s="4">
        <v>11</v>
      </c>
      <c r="AD211" s="4">
        <v>11</v>
      </c>
      <c r="AE211" s="4">
        <v>4</v>
      </c>
      <c r="AF211" s="4">
        <v>3</v>
      </c>
      <c r="AG211" s="4">
        <v>3</v>
      </c>
      <c r="AH211" s="4">
        <v>4</v>
      </c>
      <c r="AI211" s="4">
        <v>14</v>
      </c>
      <c r="AJ211" s="4">
        <v>2</v>
      </c>
      <c r="AK211" s="4">
        <v>3</v>
      </c>
      <c r="AL211" s="4">
        <v>4</v>
      </c>
      <c r="AM211" s="4">
        <v>3</v>
      </c>
      <c r="AN211" s="4">
        <v>3</v>
      </c>
      <c r="AO211" s="4">
        <v>4</v>
      </c>
      <c r="AP211" s="4">
        <v>6</v>
      </c>
      <c r="AQ211" s="4">
        <v>14</v>
      </c>
      <c r="AR211" s="4">
        <v>2</v>
      </c>
      <c r="AS211" s="4">
        <v>6</v>
      </c>
      <c r="AT211" s="4">
        <v>-27</v>
      </c>
    </row>
    <row r="212" spans="1:46" ht="16.5" customHeight="1">
      <c r="A212" s="4">
        <v>20805</v>
      </c>
      <c r="B212" s="4">
        <v>0</v>
      </c>
      <c r="C212" s="4">
        <v>1969</v>
      </c>
      <c r="D212" s="8">
        <v>44309.405520775501</v>
      </c>
      <c r="E212" s="4" t="s">
        <v>198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2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4</v>
      </c>
      <c r="AA212" s="4">
        <v>3</v>
      </c>
      <c r="AB212" s="4">
        <v>4</v>
      </c>
      <c r="AC212" s="4">
        <v>3</v>
      </c>
      <c r="AD212" s="4">
        <v>2</v>
      </c>
      <c r="AE212" s="4">
        <v>3</v>
      </c>
      <c r="AF212" s="4">
        <v>1</v>
      </c>
      <c r="AG212" s="4">
        <v>3</v>
      </c>
      <c r="AH212" s="4">
        <v>3</v>
      </c>
      <c r="AI212" s="4">
        <v>7</v>
      </c>
      <c r="AJ212" s="4">
        <v>1</v>
      </c>
      <c r="AK212" s="4">
        <v>3</v>
      </c>
      <c r="AL212" s="4">
        <v>1</v>
      </c>
      <c r="AM212" s="4">
        <v>6</v>
      </c>
      <c r="AN212" s="4">
        <v>7</v>
      </c>
      <c r="AO212" s="4">
        <v>2</v>
      </c>
      <c r="AP212" s="4">
        <v>2</v>
      </c>
      <c r="AQ212" s="4">
        <v>2</v>
      </c>
      <c r="AR212" s="4">
        <v>2</v>
      </c>
      <c r="AS212" s="4">
        <v>3</v>
      </c>
      <c r="AT212" s="4">
        <v>-13</v>
      </c>
    </row>
    <row r="213" spans="1:46" ht="16.5" customHeight="1">
      <c r="A213" s="4">
        <v>23655</v>
      </c>
      <c r="B213" s="4">
        <v>0</v>
      </c>
      <c r="C213" s="4">
        <v>2000</v>
      </c>
      <c r="D213" s="8">
        <v>44310.405520775501</v>
      </c>
      <c r="E213" s="4" t="s">
        <v>110</v>
      </c>
      <c r="F213" s="4">
        <v>1</v>
      </c>
      <c r="G213" s="4">
        <v>3</v>
      </c>
      <c r="H213" s="4">
        <v>1</v>
      </c>
      <c r="I213" s="4">
        <v>3</v>
      </c>
      <c r="J213" s="4">
        <v>1</v>
      </c>
      <c r="K213" s="4">
        <v>4</v>
      </c>
      <c r="L213" s="4">
        <v>3</v>
      </c>
      <c r="M213" s="4">
        <v>3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3</v>
      </c>
      <c r="W213" s="4">
        <v>1</v>
      </c>
      <c r="X213" s="4">
        <v>1</v>
      </c>
      <c r="Y213" s="4">
        <v>2</v>
      </c>
      <c r="Z213" s="4">
        <v>7</v>
      </c>
      <c r="AA213" s="4">
        <v>5</v>
      </c>
      <c r="AB213" s="4">
        <v>11</v>
      </c>
      <c r="AC213" s="4">
        <v>9</v>
      </c>
      <c r="AD213" s="4">
        <v>7</v>
      </c>
      <c r="AE213" s="4">
        <v>2</v>
      </c>
      <c r="AF213" s="4">
        <v>3</v>
      </c>
      <c r="AG213" s="4">
        <v>3</v>
      </c>
      <c r="AH213" s="4">
        <v>6</v>
      </c>
      <c r="AI213" s="4">
        <v>4</v>
      </c>
      <c r="AJ213" s="4">
        <v>2</v>
      </c>
      <c r="AK213" s="4">
        <v>6</v>
      </c>
      <c r="AL213" s="4">
        <v>2</v>
      </c>
      <c r="AM213" s="4">
        <v>2</v>
      </c>
      <c r="AN213" s="4">
        <v>4</v>
      </c>
      <c r="AO213" s="4">
        <v>2</v>
      </c>
      <c r="AP213" s="4">
        <v>6</v>
      </c>
      <c r="AQ213" s="4">
        <v>2</v>
      </c>
      <c r="AR213" s="4">
        <v>2</v>
      </c>
      <c r="AS213" s="4">
        <v>8</v>
      </c>
      <c r="AT213" s="4">
        <v>-10</v>
      </c>
    </row>
    <row r="214" spans="1:46" ht="16.5" customHeight="1">
      <c r="A214" s="4">
        <v>23662</v>
      </c>
      <c r="B214" s="4">
        <v>1</v>
      </c>
      <c r="C214" s="4">
        <v>1987</v>
      </c>
      <c r="D214" s="8">
        <v>44311.405520775501</v>
      </c>
      <c r="E214" s="4" t="s">
        <v>190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4</v>
      </c>
      <c r="U214" s="4">
        <v>1</v>
      </c>
      <c r="V214" s="4">
        <v>3</v>
      </c>
      <c r="W214" s="4">
        <v>1</v>
      </c>
      <c r="X214" s="4">
        <v>1</v>
      </c>
      <c r="Y214" s="4">
        <v>1</v>
      </c>
      <c r="Z214" s="4">
        <v>6</v>
      </c>
      <c r="AA214" s="4">
        <v>8</v>
      </c>
      <c r="AB214" s="4">
        <v>7</v>
      </c>
      <c r="AC214" s="4">
        <v>5</v>
      </c>
      <c r="AD214" s="4">
        <v>6</v>
      </c>
      <c r="AE214" s="4">
        <v>3</v>
      </c>
      <c r="AF214" s="4">
        <v>3</v>
      </c>
      <c r="AG214" s="4">
        <v>4</v>
      </c>
      <c r="AH214" s="4">
        <v>5</v>
      </c>
      <c r="AI214" s="4">
        <v>4</v>
      </c>
      <c r="AJ214" s="4">
        <v>4</v>
      </c>
      <c r="AK214" s="4">
        <v>6</v>
      </c>
      <c r="AL214" s="4">
        <v>3</v>
      </c>
      <c r="AM214" s="4">
        <v>3</v>
      </c>
      <c r="AN214" s="4">
        <v>6</v>
      </c>
      <c r="AO214" s="4">
        <v>4</v>
      </c>
      <c r="AP214" s="4">
        <v>6</v>
      </c>
      <c r="AQ214" s="4">
        <v>3</v>
      </c>
      <c r="AR214" s="4">
        <v>4</v>
      </c>
      <c r="AS214" s="4">
        <v>4</v>
      </c>
      <c r="AT214" s="4">
        <v>-13</v>
      </c>
    </row>
    <row r="215" spans="1:46" ht="16.5" customHeight="1">
      <c r="A215" s="4">
        <v>23713</v>
      </c>
      <c r="B215" s="4">
        <v>0</v>
      </c>
      <c r="C215" s="4">
        <v>1998</v>
      </c>
      <c r="D215" s="8">
        <v>44312.405520775501</v>
      </c>
      <c r="E215" s="4" t="s">
        <v>82</v>
      </c>
      <c r="F215" s="4">
        <v>3</v>
      </c>
      <c r="G215" s="4">
        <v>4</v>
      </c>
      <c r="H215" s="4">
        <v>2</v>
      </c>
      <c r="I215" s="4">
        <v>1</v>
      </c>
      <c r="J215" s="4">
        <v>1</v>
      </c>
      <c r="K215" s="4">
        <v>4</v>
      </c>
      <c r="L215" s="4">
        <v>4</v>
      </c>
      <c r="M215" s="4">
        <v>2</v>
      </c>
      <c r="N215" s="4">
        <v>1</v>
      </c>
      <c r="O215" s="4">
        <v>1</v>
      </c>
      <c r="P215" s="4">
        <v>1</v>
      </c>
      <c r="Q215" s="4">
        <v>1</v>
      </c>
      <c r="R215" s="4">
        <v>4</v>
      </c>
      <c r="S215" s="4">
        <v>4</v>
      </c>
      <c r="T215" s="4">
        <v>3</v>
      </c>
      <c r="U215" s="4">
        <v>2</v>
      </c>
      <c r="V215" s="4">
        <v>3</v>
      </c>
      <c r="W215" s="4">
        <v>1</v>
      </c>
      <c r="X215" s="4">
        <v>2</v>
      </c>
      <c r="Y215" s="4">
        <v>4</v>
      </c>
      <c r="Z215" s="4">
        <v>41</v>
      </c>
      <c r="AA215" s="4">
        <v>6</v>
      </c>
      <c r="AB215" s="4">
        <v>17</v>
      </c>
      <c r="AC215" s="4">
        <v>7</v>
      </c>
      <c r="AD215" s="4">
        <v>14</v>
      </c>
      <c r="AE215" s="4">
        <v>40</v>
      </c>
      <c r="AF215" s="4">
        <v>4</v>
      </c>
      <c r="AG215" s="4">
        <v>6</v>
      </c>
      <c r="AH215" s="4">
        <v>7</v>
      </c>
      <c r="AI215" s="4">
        <v>6</v>
      </c>
      <c r="AJ215" s="4">
        <v>17</v>
      </c>
      <c r="AK215" s="4">
        <v>5</v>
      </c>
      <c r="AL215" s="4">
        <v>9</v>
      </c>
      <c r="AM215" s="4">
        <v>4</v>
      </c>
      <c r="AN215" s="4">
        <v>18</v>
      </c>
      <c r="AO215" s="4">
        <v>6</v>
      </c>
      <c r="AP215" s="4">
        <v>14</v>
      </c>
      <c r="AQ215" s="4">
        <v>3</v>
      </c>
      <c r="AR215" s="4">
        <v>90</v>
      </c>
      <c r="AS215" s="4">
        <v>5</v>
      </c>
      <c r="AT215" s="4">
        <v>-4</v>
      </c>
    </row>
    <row r="216" spans="1:46" ht="16.5" customHeight="1">
      <c r="A216" s="4">
        <v>23717</v>
      </c>
      <c r="B216" s="4">
        <v>0</v>
      </c>
      <c r="C216" s="4">
        <v>2000</v>
      </c>
      <c r="D216" s="8">
        <v>44313.405520775501</v>
      </c>
      <c r="E216" s="4" t="s">
        <v>111</v>
      </c>
      <c r="F216" s="4">
        <v>1</v>
      </c>
      <c r="G216" s="4">
        <v>1</v>
      </c>
      <c r="H216" s="4">
        <v>4</v>
      </c>
      <c r="I216" s="4">
        <v>1</v>
      </c>
      <c r="J216" s="4">
        <v>1</v>
      </c>
      <c r="K216" s="4">
        <v>4</v>
      </c>
      <c r="L216" s="4">
        <v>3</v>
      </c>
      <c r="M216" s="4">
        <v>2</v>
      </c>
      <c r="N216" s="4">
        <v>1</v>
      </c>
      <c r="O216" s="4">
        <v>4</v>
      </c>
      <c r="P216" s="4">
        <v>1</v>
      </c>
      <c r="Q216" s="4">
        <v>1</v>
      </c>
      <c r="R216" s="4">
        <v>4</v>
      </c>
      <c r="S216" s="4">
        <v>2</v>
      </c>
      <c r="T216" s="4">
        <v>1</v>
      </c>
      <c r="U216" s="4">
        <v>1</v>
      </c>
      <c r="V216" s="4">
        <v>2</v>
      </c>
      <c r="W216" s="4">
        <v>1</v>
      </c>
      <c r="X216" s="4">
        <v>1</v>
      </c>
      <c r="Y216" s="4">
        <v>1</v>
      </c>
      <c r="Z216" s="4">
        <v>8</v>
      </c>
      <c r="AA216" s="4">
        <v>5</v>
      </c>
      <c r="AB216" s="4">
        <v>8</v>
      </c>
      <c r="AC216" s="4">
        <v>4</v>
      </c>
      <c r="AD216" s="4">
        <v>5</v>
      </c>
      <c r="AE216" s="4">
        <v>3</v>
      </c>
      <c r="AF216" s="4">
        <v>6</v>
      </c>
      <c r="AG216" s="4">
        <v>9</v>
      </c>
      <c r="AH216" s="4">
        <v>7</v>
      </c>
      <c r="AI216" s="4">
        <v>13</v>
      </c>
      <c r="AJ216" s="4">
        <v>4</v>
      </c>
      <c r="AK216" s="4">
        <v>8</v>
      </c>
      <c r="AL216" s="4">
        <v>4</v>
      </c>
      <c r="AM216" s="4">
        <v>9</v>
      </c>
      <c r="AN216" s="4">
        <v>5</v>
      </c>
      <c r="AO216" s="4">
        <v>3</v>
      </c>
      <c r="AP216" s="4">
        <v>5</v>
      </c>
      <c r="AQ216" s="4">
        <v>2</v>
      </c>
      <c r="AR216" s="4">
        <v>3</v>
      </c>
      <c r="AS216" s="4">
        <v>7</v>
      </c>
      <c r="AT216" s="4">
        <v>13</v>
      </c>
    </row>
    <row r="217" spans="1:46" ht="16.5" customHeight="1">
      <c r="A217" s="4">
        <v>19964</v>
      </c>
      <c r="B217" s="4">
        <v>0</v>
      </c>
      <c r="C217" s="4">
        <v>1999</v>
      </c>
      <c r="D217" s="8">
        <v>44314.405520775501</v>
      </c>
      <c r="E217" s="4" t="s">
        <v>99</v>
      </c>
      <c r="F217" s="4">
        <v>2</v>
      </c>
      <c r="G217" s="4">
        <v>2</v>
      </c>
      <c r="H217" s="4">
        <v>3</v>
      </c>
      <c r="I217" s="4">
        <v>3</v>
      </c>
      <c r="J217" s="4">
        <v>1</v>
      </c>
      <c r="K217" s="4">
        <v>3</v>
      </c>
      <c r="L217" s="4">
        <v>3</v>
      </c>
      <c r="M217" s="4">
        <v>2</v>
      </c>
      <c r="N217" s="4">
        <v>2</v>
      </c>
      <c r="O217" s="4">
        <v>2</v>
      </c>
      <c r="P217" s="4">
        <v>1</v>
      </c>
      <c r="Q217" s="4">
        <v>3</v>
      </c>
      <c r="R217" s="4">
        <v>3</v>
      </c>
      <c r="S217" s="4">
        <v>3</v>
      </c>
      <c r="T217" s="4">
        <v>3</v>
      </c>
      <c r="U217" s="4">
        <v>3</v>
      </c>
      <c r="V217" s="4">
        <v>3</v>
      </c>
      <c r="W217" s="4">
        <v>2</v>
      </c>
      <c r="X217" s="4">
        <v>2</v>
      </c>
      <c r="Y217" s="4">
        <v>3</v>
      </c>
      <c r="Z217" s="4">
        <v>4</v>
      </c>
      <c r="AA217" s="4">
        <v>3</v>
      </c>
      <c r="AB217" s="4">
        <v>4</v>
      </c>
      <c r="AC217" s="4">
        <v>4</v>
      </c>
      <c r="AD217" s="4">
        <v>5</v>
      </c>
      <c r="AE217" s="4">
        <v>3</v>
      </c>
      <c r="AF217" s="4">
        <v>3</v>
      </c>
      <c r="AG217" s="4">
        <v>3</v>
      </c>
      <c r="AH217" s="4">
        <v>5</v>
      </c>
      <c r="AI217" s="4">
        <v>6</v>
      </c>
      <c r="AJ217" s="4">
        <v>2</v>
      </c>
      <c r="AK217" s="4">
        <v>4</v>
      </c>
      <c r="AL217" s="4">
        <v>2</v>
      </c>
      <c r="AM217" s="4">
        <v>2</v>
      </c>
      <c r="AN217" s="4">
        <v>2</v>
      </c>
      <c r="AO217" s="4">
        <v>2</v>
      </c>
      <c r="AP217" s="4">
        <v>2</v>
      </c>
      <c r="AQ217" s="4">
        <v>3</v>
      </c>
      <c r="AR217" s="4">
        <v>2</v>
      </c>
      <c r="AS217" s="4">
        <v>3</v>
      </c>
      <c r="AT217" s="4">
        <v>-23</v>
      </c>
    </row>
    <row r="218" spans="1:46" ht="16.5" customHeight="1">
      <c r="A218" s="4">
        <v>23749</v>
      </c>
      <c r="B218" s="4">
        <v>0</v>
      </c>
      <c r="C218" s="4">
        <v>1999</v>
      </c>
      <c r="D218" s="8">
        <v>44315.405520775501</v>
      </c>
      <c r="E218" s="4" t="s">
        <v>100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2</v>
      </c>
      <c r="L218" s="4">
        <v>2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2</v>
      </c>
      <c r="U218" s="4">
        <v>1</v>
      </c>
      <c r="V218" s="4">
        <v>3</v>
      </c>
      <c r="W218" s="4">
        <v>1</v>
      </c>
      <c r="X218" s="4">
        <v>1</v>
      </c>
      <c r="Y218" s="4">
        <v>1</v>
      </c>
      <c r="Z218" s="4">
        <v>2</v>
      </c>
      <c r="AA218" s="4">
        <v>2</v>
      </c>
      <c r="AB218" s="4">
        <v>1</v>
      </c>
      <c r="AC218" s="4">
        <v>2</v>
      </c>
      <c r="AD218" s="4">
        <v>2</v>
      </c>
      <c r="AE218" s="4">
        <v>5</v>
      </c>
      <c r="AF218" s="4">
        <v>5</v>
      </c>
      <c r="AG218" s="4">
        <v>2</v>
      </c>
      <c r="AH218" s="4">
        <v>2</v>
      </c>
      <c r="AI218" s="4">
        <v>2</v>
      </c>
      <c r="AJ218" s="4">
        <v>1</v>
      </c>
      <c r="AK218" s="4">
        <v>2</v>
      </c>
      <c r="AL218" s="4">
        <v>1</v>
      </c>
      <c r="AM218" s="4">
        <v>2</v>
      </c>
      <c r="AN218" s="4">
        <v>3</v>
      </c>
      <c r="AO218" s="4">
        <v>3</v>
      </c>
      <c r="AP218" s="4">
        <v>4</v>
      </c>
      <c r="AQ218" s="4">
        <v>1</v>
      </c>
      <c r="AR218" s="4">
        <v>2</v>
      </c>
      <c r="AS218" s="4">
        <v>2</v>
      </c>
      <c r="AT218" s="4">
        <v>-23</v>
      </c>
    </row>
    <row r="219" spans="1:46" ht="16.5" customHeight="1">
      <c r="A219" s="4">
        <v>20814</v>
      </c>
      <c r="B219" s="4">
        <v>0</v>
      </c>
      <c r="C219" s="4">
        <v>1997</v>
      </c>
      <c r="D219" s="8">
        <v>44316.405520775501</v>
      </c>
      <c r="E219" s="4" t="s">
        <v>56</v>
      </c>
      <c r="F219" s="4">
        <v>2</v>
      </c>
      <c r="G219" s="4">
        <v>1</v>
      </c>
      <c r="H219" s="4">
        <v>1</v>
      </c>
      <c r="I219" s="4">
        <v>2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2</v>
      </c>
      <c r="P219" s="4">
        <v>2</v>
      </c>
      <c r="Q219" s="4">
        <v>2</v>
      </c>
      <c r="R219" s="4">
        <v>3</v>
      </c>
      <c r="S219" s="4">
        <v>3</v>
      </c>
      <c r="T219" s="4">
        <v>4</v>
      </c>
      <c r="U219" s="4">
        <v>4</v>
      </c>
      <c r="V219" s="4">
        <v>4</v>
      </c>
      <c r="W219" s="4">
        <v>2</v>
      </c>
      <c r="X219" s="4">
        <v>3</v>
      </c>
      <c r="Y219" s="4">
        <v>2</v>
      </c>
      <c r="Z219" s="4">
        <v>3</v>
      </c>
      <c r="AA219" s="4">
        <v>3</v>
      </c>
      <c r="AB219" s="4">
        <v>4</v>
      </c>
      <c r="AC219" s="4">
        <v>4</v>
      </c>
      <c r="AD219" s="4">
        <v>4</v>
      </c>
      <c r="AE219" s="4">
        <v>4</v>
      </c>
      <c r="AF219" s="4">
        <v>2</v>
      </c>
      <c r="AG219" s="4">
        <v>3</v>
      </c>
      <c r="AH219" s="4">
        <v>4</v>
      </c>
      <c r="AI219" s="4">
        <v>5</v>
      </c>
      <c r="AJ219" s="4">
        <v>3</v>
      </c>
      <c r="AK219" s="4">
        <v>3</v>
      </c>
      <c r="AL219" s="4">
        <v>3</v>
      </c>
      <c r="AM219" s="4">
        <v>2</v>
      </c>
      <c r="AN219" s="4">
        <v>2</v>
      </c>
      <c r="AO219" s="4">
        <v>2</v>
      </c>
      <c r="AP219" s="4">
        <v>2</v>
      </c>
      <c r="AQ219" s="4">
        <v>3</v>
      </c>
      <c r="AR219" s="4">
        <v>3</v>
      </c>
      <c r="AS219" s="4">
        <v>3</v>
      </c>
      <c r="AT219" s="4">
        <v>-7</v>
      </c>
    </row>
    <row r="220" spans="1:46" ht="16.5" customHeight="1">
      <c r="A220" s="4">
        <v>20593</v>
      </c>
      <c r="B220" s="4">
        <v>1</v>
      </c>
      <c r="C220" s="4">
        <v>1997</v>
      </c>
      <c r="D220" s="8">
        <v>44317.405520775501</v>
      </c>
      <c r="E220" s="4" t="s">
        <v>57</v>
      </c>
      <c r="F220" s="4">
        <v>2</v>
      </c>
      <c r="G220" s="4">
        <v>2</v>
      </c>
      <c r="H220" s="4">
        <v>2</v>
      </c>
      <c r="I220" s="4">
        <v>4</v>
      </c>
      <c r="J220" s="4">
        <v>3</v>
      </c>
      <c r="K220" s="4">
        <v>4</v>
      </c>
      <c r="L220" s="4">
        <v>4</v>
      </c>
      <c r="M220" s="4">
        <v>1</v>
      </c>
      <c r="N220" s="4">
        <v>2</v>
      </c>
      <c r="O220" s="4">
        <v>2</v>
      </c>
      <c r="P220" s="4">
        <v>1</v>
      </c>
      <c r="Q220" s="4">
        <v>2</v>
      </c>
      <c r="R220" s="4">
        <v>3</v>
      </c>
      <c r="S220" s="4">
        <v>2</v>
      </c>
      <c r="T220" s="4">
        <v>2</v>
      </c>
      <c r="U220" s="4">
        <v>3</v>
      </c>
      <c r="V220" s="4">
        <v>4</v>
      </c>
      <c r="W220" s="4">
        <v>3</v>
      </c>
      <c r="X220" s="4">
        <v>2</v>
      </c>
      <c r="Y220" s="4">
        <v>4</v>
      </c>
      <c r="Z220" s="4">
        <v>3</v>
      </c>
      <c r="AA220" s="4">
        <v>2</v>
      </c>
      <c r="AB220" s="4">
        <v>2</v>
      </c>
      <c r="AC220" s="4">
        <v>4</v>
      </c>
      <c r="AD220" s="4">
        <v>5</v>
      </c>
      <c r="AE220" s="4">
        <v>4</v>
      </c>
      <c r="AF220" s="4">
        <v>2</v>
      </c>
      <c r="AG220" s="4">
        <v>4</v>
      </c>
      <c r="AH220" s="4">
        <v>8</v>
      </c>
      <c r="AI220" s="4">
        <v>6</v>
      </c>
      <c r="AJ220" s="4">
        <v>3</v>
      </c>
      <c r="AK220" s="4">
        <v>6</v>
      </c>
      <c r="AL220" s="4">
        <v>2</v>
      </c>
      <c r="AM220" s="4">
        <v>3</v>
      </c>
      <c r="AN220" s="4">
        <v>3</v>
      </c>
      <c r="AO220" s="4">
        <v>4</v>
      </c>
      <c r="AP220" s="4">
        <v>5</v>
      </c>
      <c r="AQ220" s="4">
        <v>2</v>
      </c>
      <c r="AR220" s="4">
        <v>4</v>
      </c>
      <c r="AS220" s="4">
        <v>4</v>
      </c>
      <c r="AT220" s="4">
        <v>30</v>
      </c>
    </row>
    <row r="221" spans="1:46" ht="16.5" customHeight="1">
      <c r="A221" s="4">
        <v>19364</v>
      </c>
      <c r="B221" s="4">
        <v>1</v>
      </c>
      <c r="C221" s="4">
        <v>1968</v>
      </c>
      <c r="D221" s="8">
        <v>44318.405520775501</v>
      </c>
      <c r="E221" s="4" t="s">
        <v>199</v>
      </c>
      <c r="F221" s="4">
        <v>2</v>
      </c>
      <c r="G221" s="4">
        <v>2</v>
      </c>
      <c r="H221" s="4">
        <v>2</v>
      </c>
      <c r="I221" s="4">
        <v>2</v>
      </c>
      <c r="J221" s="4">
        <v>2</v>
      </c>
      <c r="K221" s="4">
        <v>3</v>
      </c>
      <c r="L221" s="4">
        <v>3</v>
      </c>
      <c r="M221" s="4">
        <v>2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3</v>
      </c>
      <c r="W221" s="4">
        <v>1</v>
      </c>
      <c r="X221" s="4">
        <v>2</v>
      </c>
      <c r="Y221" s="4">
        <v>1</v>
      </c>
      <c r="Z221" s="4">
        <v>8</v>
      </c>
      <c r="AA221" s="4">
        <v>2</v>
      </c>
      <c r="AB221" s="4">
        <v>2</v>
      </c>
      <c r="AC221" s="4">
        <v>3</v>
      </c>
      <c r="AD221" s="4">
        <v>3</v>
      </c>
      <c r="AE221" s="4">
        <v>3</v>
      </c>
      <c r="AF221" s="4">
        <v>2</v>
      </c>
      <c r="AG221" s="4">
        <v>3</v>
      </c>
      <c r="AH221" s="4">
        <v>2</v>
      </c>
      <c r="AI221" s="4">
        <v>3</v>
      </c>
      <c r="AJ221" s="4">
        <v>3</v>
      </c>
      <c r="AK221" s="4">
        <v>3</v>
      </c>
      <c r="AL221" s="4">
        <v>2</v>
      </c>
      <c r="AM221" s="4">
        <v>2</v>
      </c>
      <c r="AN221" s="4">
        <v>2</v>
      </c>
      <c r="AO221" s="4">
        <v>1</v>
      </c>
      <c r="AP221" s="4">
        <v>3</v>
      </c>
      <c r="AQ221" s="4">
        <v>2</v>
      </c>
      <c r="AR221" s="4">
        <v>2</v>
      </c>
      <c r="AS221" s="4">
        <v>3</v>
      </c>
      <c r="AT221" s="4">
        <v>-21</v>
      </c>
    </row>
    <row r="222" spans="1:46" ht="16.5" customHeight="1">
      <c r="A222" s="4">
        <v>23777</v>
      </c>
      <c r="B222" s="4">
        <v>0</v>
      </c>
      <c r="C222" s="4">
        <v>2002</v>
      </c>
      <c r="D222" s="8">
        <v>44319.405520775501</v>
      </c>
      <c r="E222" s="4" t="s">
        <v>30</v>
      </c>
      <c r="F222" s="4">
        <v>2</v>
      </c>
      <c r="G222" s="4">
        <v>3</v>
      </c>
      <c r="H222" s="4">
        <v>3</v>
      </c>
      <c r="I222" s="4">
        <v>1</v>
      </c>
      <c r="J222" s="4">
        <v>4</v>
      </c>
      <c r="K222" s="4">
        <v>4</v>
      </c>
      <c r="L222" s="4">
        <v>2</v>
      </c>
      <c r="M222" s="4">
        <v>2</v>
      </c>
      <c r="N222" s="4">
        <v>2</v>
      </c>
      <c r="O222" s="4">
        <v>1</v>
      </c>
      <c r="P222" s="4">
        <v>1</v>
      </c>
      <c r="Q222" s="4">
        <v>3</v>
      </c>
      <c r="R222" s="4">
        <v>1</v>
      </c>
      <c r="S222" s="4">
        <v>2</v>
      </c>
      <c r="T222" s="4">
        <v>2</v>
      </c>
      <c r="U222" s="4">
        <v>2</v>
      </c>
      <c r="V222" s="4">
        <v>2</v>
      </c>
      <c r="W222" s="4">
        <v>1</v>
      </c>
      <c r="X222" s="4">
        <v>2</v>
      </c>
      <c r="Y222" s="4">
        <v>3</v>
      </c>
      <c r="Z222" s="4">
        <v>12</v>
      </c>
      <c r="AA222" s="4">
        <v>7</v>
      </c>
      <c r="AB222" s="4">
        <v>9</v>
      </c>
      <c r="AC222" s="4">
        <v>7</v>
      </c>
      <c r="AD222" s="4">
        <v>15</v>
      </c>
      <c r="AE222" s="4">
        <v>16</v>
      </c>
      <c r="AF222" s="4">
        <v>7</v>
      </c>
      <c r="AG222" s="4">
        <v>8</v>
      </c>
      <c r="AH222" s="4">
        <v>9</v>
      </c>
      <c r="AI222" s="4">
        <v>11</v>
      </c>
      <c r="AJ222" s="4">
        <v>5</v>
      </c>
      <c r="AK222" s="4">
        <v>8</v>
      </c>
      <c r="AL222" s="4">
        <v>5</v>
      </c>
      <c r="AM222" s="4">
        <v>9</v>
      </c>
      <c r="AN222" s="4">
        <v>6</v>
      </c>
      <c r="AO222" s="4">
        <v>4</v>
      </c>
      <c r="AP222" s="4">
        <v>5</v>
      </c>
      <c r="AQ222" s="4">
        <v>3</v>
      </c>
      <c r="AR222" s="4">
        <v>5</v>
      </c>
      <c r="AS222" s="4">
        <v>10</v>
      </c>
      <c r="AT222" s="4">
        <v>20</v>
      </c>
    </row>
    <row r="223" spans="1:46" ht="16.5" customHeight="1">
      <c r="A223" s="4">
        <v>23164</v>
      </c>
      <c r="B223" s="4">
        <v>0</v>
      </c>
      <c r="C223" s="4">
        <v>1991</v>
      </c>
      <c r="D223" s="8">
        <v>44320.405520775501</v>
      </c>
      <c r="E223" s="4" t="s">
        <v>30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2</v>
      </c>
      <c r="S223" s="4">
        <v>4</v>
      </c>
      <c r="T223" s="4">
        <v>4</v>
      </c>
      <c r="U223" s="4">
        <v>3</v>
      </c>
      <c r="V223" s="4">
        <v>4</v>
      </c>
      <c r="W223" s="4">
        <v>1</v>
      </c>
      <c r="X223" s="4">
        <v>1</v>
      </c>
      <c r="Y223" s="4">
        <v>1</v>
      </c>
      <c r="Z223" s="4">
        <v>4</v>
      </c>
      <c r="AA223" s="4">
        <v>3</v>
      </c>
      <c r="AB223" s="4">
        <v>3</v>
      </c>
      <c r="AC223" s="4">
        <v>3</v>
      </c>
      <c r="AD223" s="4">
        <v>2</v>
      </c>
      <c r="AE223" s="4">
        <v>2</v>
      </c>
      <c r="AF223" s="4">
        <v>3</v>
      </c>
      <c r="AG223" s="4">
        <v>3</v>
      </c>
      <c r="AH223" s="4">
        <v>3</v>
      </c>
      <c r="AI223" s="4">
        <v>3</v>
      </c>
      <c r="AJ223" s="4">
        <v>3</v>
      </c>
      <c r="AK223" s="4">
        <v>2</v>
      </c>
      <c r="AL223" s="4">
        <v>4</v>
      </c>
      <c r="AM223" s="4">
        <v>3</v>
      </c>
      <c r="AN223" s="4">
        <v>2</v>
      </c>
      <c r="AO223" s="4">
        <v>4</v>
      </c>
      <c r="AP223" s="4">
        <v>3</v>
      </c>
      <c r="AQ223" s="4">
        <v>3</v>
      </c>
      <c r="AR223" s="4">
        <v>3</v>
      </c>
      <c r="AS223" s="4">
        <v>3</v>
      </c>
      <c r="AT223" s="4">
        <v>-17</v>
      </c>
    </row>
    <row r="224" spans="1:46" ht="16.5" customHeight="1">
      <c r="A224" s="4">
        <v>23247</v>
      </c>
      <c r="B224" s="4">
        <v>1</v>
      </c>
      <c r="C224" s="4">
        <v>1992</v>
      </c>
      <c r="D224" s="8">
        <v>44321.405520775501</v>
      </c>
      <c r="E224" s="4" t="s">
        <v>200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2</v>
      </c>
      <c r="N224" s="4">
        <v>1</v>
      </c>
      <c r="O224" s="4">
        <v>1</v>
      </c>
      <c r="P224" s="4">
        <v>1</v>
      </c>
      <c r="Q224" s="4">
        <v>1</v>
      </c>
      <c r="R224" s="4">
        <v>2</v>
      </c>
      <c r="S224" s="4">
        <v>1</v>
      </c>
      <c r="T224" s="4">
        <v>1</v>
      </c>
      <c r="U224" s="4">
        <v>1</v>
      </c>
      <c r="V224" s="4">
        <v>2</v>
      </c>
      <c r="W224" s="4">
        <v>1</v>
      </c>
      <c r="X224" s="4">
        <v>1</v>
      </c>
      <c r="Y224" s="4">
        <v>3</v>
      </c>
      <c r="Z224" s="4">
        <v>4</v>
      </c>
      <c r="AA224" s="4">
        <v>7</v>
      </c>
      <c r="AB224" s="4">
        <v>14</v>
      </c>
      <c r="AC224" s="4">
        <v>5</v>
      </c>
      <c r="AD224" s="4">
        <v>6</v>
      </c>
      <c r="AE224" s="4">
        <v>3</v>
      </c>
      <c r="AF224" s="4">
        <v>4</v>
      </c>
      <c r="AG224" s="4">
        <v>13</v>
      </c>
      <c r="AH224" s="4">
        <v>4</v>
      </c>
      <c r="AI224" s="4">
        <v>12</v>
      </c>
      <c r="AJ224" s="4">
        <v>3</v>
      </c>
      <c r="AK224" s="4">
        <v>6</v>
      </c>
      <c r="AL224" s="4">
        <v>9</v>
      </c>
      <c r="AM224" s="4">
        <v>12</v>
      </c>
      <c r="AN224" s="4">
        <v>6</v>
      </c>
      <c r="AO224" s="4">
        <v>4</v>
      </c>
      <c r="AP224" s="4">
        <v>5</v>
      </c>
      <c r="AQ224" s="4">
        <v>3</v>
      </c>
      <c r="AR224" s="4">
        <v>3</v>
      </c>
      <c r="AS224" s="4">
        <v>16</v>
      </c>
      <c r="AT224" s="4">
        <v>-21</v>
      </c>
    </row>
    <row r="225" spans="1:47" ht="16.5" customHeight="1">
      <c r="A225" s="4">
        <v>23824</v>
      </c>
      <c r="B225" s="4">
        <v>0</v>
      </c>
      <c r="C225" s="4">
        <v>1990</v>
      </c>
      <c r="D225" s="8">
        <v>44322.405520775501</v>
      </c>
      <c r="E225" s="4" t="s">
        <v>30</v>
      </c>
      <c r="F225" s="4">
        <v>2</v>
      </c>
      <c r="G225" s="4">
        <v>2</v>
      </c>
      <c r="H225" s="4">
        <v>2</v>
      </c>
      <c r="I225" s="4">
        <v>2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2</v>
      </c>
      <c r="U225" s="4">
        <v>3</v>
      </c>
      <c r="V225" s="4">
        <v>3</v>
      </c>
      <c r="W225" s="4">
        <v>1</v>
      </c>
      <c r="X225" s="4">
        <v>3</v>
      </c>
      <c r="Y225" s="4">
        <v>1</v>
      </c>
      <c r="Z225" s="4">
        <v>7</v>
      </c>
      <c r="AA225" s="4">
        <v>4</v>
      </c>
      <c r="AB225" s="4">
        <v>4</v>
      </c>
      <c r="AC225" s="4">
        <v>5</v>
      </c>
      <c r="AD225" s="4">
        <v>5</v>
      </c>
      <c r="AE225" s="4">
        <v>3</v>
      </c>
      <c r="AF225" s="4">
        <v>3</v>
      </c>
      <c r="AG225" s="4">
        <v>5</v>
      </c>
      <c r="AH225" s="4">
        <v>3</v>
      </c>
      <c r="AI225" s="4">
        <v>5</v>
      </c>
      <c r="AJ225" s="4">
        <v>3</v>
      </c>
      <c r="AK225" s="4">
        <v>3</v>
      </c>
      <c r="AL225" s="4">
        <v>2</v>
      </c>
      <c r="AM225" s="4">
        <v>3</v>
      </c>
      <c r="AN225" s="4">
        <v>8</v>
      </c>
      <c r="AO225" s="4">
        <v>4</v>
      </c>
      <c r="AP225" s="4">
        <v>3</v>
      </c>
      <c r="AQ225" s="4">
        <v>5</v>
      </c>
      <c r="AR225" s="4">
        <v>4</v>
      </c>
      <c r="AS225" s="4">
        <v>4</v>
      </c>
      <c r="AT225" s="4">
        <v>-19</v>
      </c>
    </row>
    <row r="226" spans="1:47" ht="16.5" customHeight="1">
      <c r="A226" s="4">
        <v>23828</v>
      </c>
      <c r="B226" s="4">
        <v>0</v>
      </c>
      <c r="C226" s="4">
        <v>1979</v>
      </c>
      <c r="D226" s="8">
        <v>44323.405520775501</v>
      </c>
      <c r="E226" s="4" t="s">
        <v>201</v>
      </c>
      <c r="F226" s="4">
        <v>2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5</v>
      </c>
      <c r="AA226" s="4">
        <v>5</v>
      </c>
      <c r="AB226" s="4">
        <v>6</v>
      </c>
      <c r="AC226" s="4">
        <v>5</v>
      </c>
      <c r="AD226" s="4">
        <v>4</v>
      </c>
      <c r="AE226" s="4">
        <v>3</v>
      </c>
      <c r="AF226" s="4">
        <v>3</v>
      </c>
      <c r="AG226" s="4">
        <v>3</v>
      </c>
      <c r="AH226" s="4">
        <v>5</v>
      </c>
      <c r="AI226" s="4">
        <v>3</v>
      </c>
      <c r="AJ226" s="4">
        <v>4</v>
      </c>
      <c r="AK226" s="4">
        <v>3</v>
      </c>
      <c r="AL226" s="4">
        <v>4</v>
      </c>
      <c r="AM226" s="4">
        <v>2</v>
      </c>
      <c r="AN226" s="4">
        <v>5</v>
      </c>
      <c r="AO226" s="4">
        <v>3</v>
      </c>
      <c r="AP226" s="4">
        <v>2</v>
      </c>
      <c r="AQ226" s="4">
        <v>3</v>
      </c>
      <c r="AR226" s="4">
        <v>3</v>
      </c>
      <c r="AS226" s="4">
        <v>2</v>
      </c>
      <c r="AT226" s="4">
        <v>-11</v>
      </c>
    </row>
    <row r="227" spans="1:47" ht="16.5" customHeight="1">
      <c r="A227" s="4">
        <v>19696</v>
      </c>
      <c r="B227" s="4">
        <v>0</v>
      </c>
      <c r="C227" s="4">
        <v>1989</v>
      </c>
      <c r="D227" s="8">
        <v>44324.405520775501</v>
      </c>
      <c r="E227" s="4" t="s">
        <v>202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4</v>
      </c>
      <c r="N227" s="4">
        <v>1</v>
      </c>
      <c r="O227" s="4">
        <v>1</v>
      </c>
      <c r="P227" s="4">
        <v>1</v>
      </c>
      <c r="Q227" s="4">
        <v>1</v>
      </c>
      <c r="R227" s="4">
        <v>2</v>
      </c>
      <c r="S227" s="4">
        <v>4</v>
      </c>
      <c r="T227" s="4">
        <v>3</v>
      </c>
      <c r="U227" s="4">
        <v>3</v>
      </c>
      <c r="V227" s="4">
        <v>3</v>
      </c>
      <c r="W227" s="4">
        <v>1</v>
      </c>
      <c r="X227" s="4">
        <v>1</v>
      </c>
      <c r="Y227" s="4">
        <v>3</v>
      </c>
      <c r="Z227" s="4">
        <v>77</v>
      </c>
      <c r="AA227" s="4">
        <v>10</v>
      </c>
      <c r="AB227" s="4">
        <v>5</v>
      </c>
      <c r="AC227" s="4">
        <v>3</v>
      </c>
      <c r="AD227" s="4">
        <v>5</v>
      </c>
      <c r="AE227" s="4">
        <v>2</v>
      </c>
      <c r="AF227" s="4">
        <v>2</v>
      </c>
      <c r="AG227" s="4">
        <v>4</v>
      </c>
      <c r="AH227" s="4">
        <v>4</v>
      </c>
      <c r="AI227" s="4">
        <v>16</v>
      </c>
      <c r="AJ227" s="4">
        <v>2</v>
      </c>
      <c r="AK227" s="4">
        <v>5</v>
      </c>
      <c r="AL227" s="4">
        <v>10</v>
      </c>
      <c r="AM227" s="4">
        <v>4</v>
      </c>
      <c r="AN227" s="4">
        <v>3</v>
      </c>
      <c r="AO227" s="4">
        <v>2</v>
      </c>
      <c r="AP227" s="4">
        <v>3</v>
      </c>
      <c r="AQ227" s="4">
        <v>3</v>
      </c>
      <c r="AR227" s="4">
        <v>10</v>
      </c>
      <c r="AS227" s="4">
        <v>5</v>
      </c>
      <c r="AT227" s="4">
        <v>-21</v>
      </c>
    </row>
    <row r="228" spans="1:47" ht="16.5" customHeight="1"/>
    <row r="229" spans="1:47" ht="16.5" customHeight="1">
      <c r="A229" s="4" t="s">
        <v>0</v>
      </c>
      <c r="B229" s="4" t="s">
        <v>1</v>
      </c>
      <c r="C229" s="4" t="s">
        <v>2</v>
      </c>
      <c r="D229" s="4" t="s">
        <v>203</v>
      </c>
      <c r="E229" s="4" t="s">
        <v>204</v>
      </c>
      <c r="F229" s="4" t="s">
        <v>205</v>
      </c>
      <c r="G229" s="4" t="s">
        <v>206</v>
      </c>
      <c r="H229" s="4" t="s">
        <v>207</v>
      </c>
      <c r="I229" s="4" t="s">
        <v>208</v>
      </c>
      <c r="J229" s="4" t="s">
        <v>209</v>
      </c>
      <c r="K229" s="4" t="s">
        <v>210</v>
      </c>
      <c r="L229" s="4" t="s">
        <v>211</v>
      </c>
      <c r="M229" s="4" t="s">
        <v>212</v>
      </c>
      <c r="N229" s="4" t="s">
        <v>213</v>
      </c>
      <c r="O229" s="4" t="s">
        <v>214</v>
      </c>
      <c r="P229" s="4" t="s">
        <v>215</v>
      </c>
      <c r="Q229" s="4" t="s">
        <v>216</v>
      </c>
      <c r="R229" s="4" t="s">
        <v>217</v>
      </c>
      <c r="S229" s="4" t="s">
        <v>218</v>
      </c>
      <c r="T229" s="4" t="s">
        <v>219</v>
      </c>
      <c r="U229" s="4" t="s">
        <v>220</v>
      </c>
      <c r="V229" s="4" t="s">
        <v>221</v>
      </c>
      <c r="W229" s="4" t="s">
        <v>222</v>
      </c>
      <c r="X229" s="4" t="s">
        <v>223</v>
      </c>
      <c r="Y229" s="4" t="s">
        <v>224</v>
      </c>
      <c r="Z229" s="4" t="s">
        <v>225</v>
      </c>
      <c r="AA229" s="4" t="s">
        <v>226</v>
      </c>
      <c r="AB229" s="4" t="s">
        <v>227</v>
      </c>
      <c r="AC229" s="4" t="s">
        <v>228</v>
      </c>
      <c r="AD229" s="4" t="s">
        <v>229</v>
      </c>
      <c r="AE229" s="4" t="s">
        <v>230</v>
      </c>
      <c r="AF229" s="4" t="s">
        <v>231</v>
      </c>
      <c r="AG229" s="4" t="s">
        <v>232</v>
      </c>
      <c r="AH229" s="4" t="s">
        <v>233</v>
      </c>
      <c r="AI229" s="4" t="s">
        <v>234</v>
      </c>
      <c r="AJ229" s="4" t="s">
        <v>235</v>
      </c>
      <c r="AK229" s="4" t="s">
        <v>236</v>
      </c>
      <c r="AL229" s="4" t="s">
        <v>237</v>
      </c>
      <c r="AM229" s="4" t="s">
        <v>238</v>
      </c>
      <c r="AN229" s="4" t="s">
        <v>239</v>
      </c>
      <c r="AO229" s="4" t="s">
        <v>240</v>
      </c>
      <c r="AP229" s="4" t="s">
        <v>241</v>
      </c>
      <c r="AQ229" s="4" t="s">
        <v>242</v>
      </c>
      <c r="AR229" s="4" t="s">
        <v>243</v>
      </c>
      <c r="AS229" s="4" t="s">
        <v>244</v>
      </c>
      <c r="AT229" s="4" t="s">
        <v>245</v>
      </c>
      <c r="AU229" s="4" t="s">
        <v>246</v>
      </c>
    </row>
    <row r="230" spans="1:47" ht="16.5" customHeight="1">
      <c r="A230" s="4">
        <v>19333</v>
      </c>
      <c r="B230" s="4">
        <v>1</v>
      </c>
      <c r="C230" s="4">
        <v>1996</v>
      </c>
      <c r="D230" s="8">
        <v>44131.532604166699</v>
      </c>
      <c r="E230" s="8">
        <v>44139.616319444503</v>
      </c>
      <c r="F230" s="4" t="s">
        <v>35</v>
      </c>
      <c r="G230" s="4" t="s">
        <v>35</v>
      </c>
      <c r="H230" s="4">
        <v>2</v>
      </c>
      <c r="I230" s="4">
        <v>2</v>
      </c>
      <c r="J230" s="4">
        <v>3</v>
      </c>
      <c r="K230" s="4">
        <v>2</v>
      </c>
      <c r="L230" s="4">
        <v>2</v>
      </c>
      <c r="M230" s="4">
        <v>3</v>
      </c>
      <c r="N230" s="4">
        <v>3</v>
      </c>
      <c r="O230" s="4">
        <v>1</v>
      </c>
      <c r="P230" s="4">
        <v>1</v>
      </c>
      <c r="Q230" s="4">
        <v>2</v>
      </c>
      <c r="R230" s="4">
        <v>3</v>
      </c>
      <c r="S230" s="4">
        <v>2</v>
      </c>
      <c r="T230" s="4">
        <v>3</v>
      </c>
      <c r="U230" s="4">
        <v>3</v>
      </c>
      <c r="V230" s="4">
        <v>2</v>
      </c>
      <c r="W230" s="4">
        <v>2</v>
      </c>
      <c r="X230" s="4">
        <v>2</v>
      </c>
      <c r="Y230" s="4">
        <v>2</v>
      </c>
      <c r="Z230" s="4">
        <v>2</v>
      </c>
      <c r="AA230" s="4">
        <v>3</v>
      </c>
      <c r="AB230" s="4">
        <v>2</v>
      </c>
      <c r="AC230" s="4">
        <v>2</v>
      </c>
      <c r="AD230" s="4">
        <v>3</v>
      </c>
      <c r="AE230" s="4">
        <v>1</v>
      </c>
      <c r="AF230" s="4">
        <v>1</v>
      </c>
      <c r="AG230" s="4">
        <v>3</v>
      </c>
      <c r="AH230" s="4">
        <v>3</v>
      </c>
      <c r="AI230" s="4">
        <v>1</v>
      </c>
      <c r="AJ230" s="4">
        <v>1</v>
      </c>
      <c r="AK230" s="4">
        <v>1</v>
      </c>
      <c r="AL230" s="4">
        <v>2</v>
      </c>
      <c r="AM230" s="4">
        <v>1</v>
      </c>
      <c r="AN230" s="4">
        <v>3</v>
      </c>
      <c r="AO230" s="4">
        <v>3</v>
      </c>
      <c r="AP230" s="4">
        <v>2</v>
      </c>
      <c r="AQ230" s="4">
        <v>1</v>
      </c>
      <c r="AR230" s="4">
        <v>1</v>
      </c>
      <c r="AS230" s="4">
        <v>1</v>
      </c>
      <c r="AT230" s="4">
        <v>1</v>
      </c>
      <c r="AU230" s="4">
        <v>2</v>
      </c>
    </row>
    <row r="231" spans="1:47" ht="16.5" customHeight="1">
      <c r="A231" s="4">
        <v>19529</v>
      </c>
      <c r="B231" s="4">
        <v>0</v>
      </c>
      <c r="C231" s="4">
        <v>1999</v>
      </c>
      <c r="D231" s="8">
        <v>44132.532604108797</v>
      </c>
      <c r="E231" s="8">
        <v>44144.608749999999</v>
      </c>
      <c r="F231" s="4" t="s">
        <v>84</v>
      </c>
      <c r="G231" s="4" t="s">
        <v>247</v>
      </c>
      <c r="H231" s="4">
        <v>3</v>
      </c>
      <c r="I231" s="4">
        <v>4</v>
      </c>
      <c r="J231" s="4">
        <v>4</v>
      </c>
      <c r="K231" s="4">
        <v>4</v>
      </c>
      <c r="L231" s="4">
        <v>1</v>
      </c>
      <c r="M231" s="4">
        <v>4</v>
      </c>
      <c r="N231" s="4">
        <v>4</v>
      </c>
      <c r="O231" s="4">
        <v>4</v>
      </c>
      <c r="P231" s="4">
        <v>1</v>
      </c>
      <c r="Q231" s="4">
        <v>2</v>
      </c>
      <c r="R231" s="4">
        <v>1</v>
      </c>
      <c r="S231" s="4">
        <v>1</v>
      </c>
      <c r="T231" s="4">
        <v>3</v>
      </c>
      <c r="U231" s="4">
        <v>2</v>
      </c>
      <c r="V231" s="4">
        <v>4</v>
      </c>
      <c r="W231" s="4">
        <v>3</v>
      </c>
      <c r="X231" s="4">
        <v>3</v>
      </c>
      <c r="Y231" s="4">
        <v>1</v>
      </c>
      <c r="Z231" s="4">
        <v>1</v>
      </c>
      <c r="AA231" s="4">
        <v>2</v>
      </c>
      <c r="AB231" s="4">
        <v>3</v>
      </c>
      <c r="AC231" s="4">
        <v>3</v>
      </c>
      <c r="AD231" s="4">
        <v>1</v>
      </c>
      <c r="AE231" s="4">
        <v>3</v>
      </c>
      <c r="AF231" s="4">
        <v>1</v>
      </c>
      <c r="AG231" s="4">
        <v>4</v>
      </c>
      <c r="AH231" s="4">
        <v>3</v>
      </c>
      <c r="AI231" s="4">
        <v>3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  <c r="AO231" s="4">
        <v>2</v>
      </c>
      <c r="AP231" s="4">
        <v>3</v>
      </c>
      <c r="AQ231" s="4">
        <v>3</v>
      </c>
      <c r="AR231" s="4">
        <v>3</v>
      </c>
      <c r="AS231" s="4">
        <v>1</v>
      </c>
      <c r="AT231" s="4">
        <v>1</v>
      </c>
      <c r="AU231" s="4">
        <v>1</v>
      </c>
    </row>
    <row r="232" spans="1:47" ht="16.5" customHeight="1">
      <c r="A232" s="4">
        <v>19366</v>
      </c>
      <c r="B232" s="4">
        <v>0</v>
      </c>
      <c r="C232" s="4">
        <v>1999</v>
      </c>
      <c r="D232" s="8">
        <v>44133.532604108797</v>
      </c>
      <c r="E232" s="8">
        <v>44139.5964930556</v>
      </c>
      <c r="F232" s="4" t="s">
        <v>85</v>
      </c>
      <c r="G232" s="4" t="s">
        <v>248</v>
      </c>
      <c r="H232" s="4">
        <v>2</v>
      </c>
      <c r="I232" s="4">
        <v>2</v>
      </c>
      <c r="J232" s="4">
        <v>1</v>
      </c>
      <c r="K232" s="4">
        <v>2</v>
      </c>
      <c r="L232" s="4">
        <v>1</v>
      </c>
      <c r="M232" s="4">
        <v>3</v>
      </c>
      <c r="N232" s="4">
        <v>3</v>
      </c>
      <c r="O232" s="4">
        <v>1</v>
      </c>
      <c r="P232" s="4">
        <v>2</v>
      </c>
      <c r="Q232" s="4">
        <v>1</v>
      </c>
      <c r="R232" s="4">
        <v>1</v>
      </c>
      <c r="S232" s="4">
        <v>2</v>
      </c>
      <c r="T232" s="4">
        <v>3</v>
      </c>
      <c r="U232" s="4">
        <v>3</v>
      </c>
      <c r="V232" s="4">
        <v>3</v>
      </c>
      <c r="W232" s="4">
        <v>3</v>
      </c>
      <c r="X232" s="4">
        <v>4</v>
      </c>
      <c r="Y232" s="4">
        <v>1</v>
      </c>
      <c r="Z232" s="4">
        <v>1</v>
      </c>
      <c r="AA232" s="4">
        <v>2</v>
      </c>
      <c r="AB232" s="4">
        <v>2</v>
      </c>
      <c r="AC232" s="4">
        <v>2</v>
      </c>
      <c r="AD232" s="4">
        <v>1</v>
      </c>
      <c r="AE232" s="4">
        <v>3</v>
      </c>
      <c r="AF232" s="4">
        <v>1</v>
      </c>
      <c r="AG232" s="4">
        <v>4</v>
      </c>
      <c r="AH232" s="4">
        <v>4</v>
      </c>
      <c r="AI232" s="4">
        <v>2</v>
      </c>
      <c r="AJ232" s="4">
        <v>2</v>
      </c>
      <c r="AK232" s="4">
        <v>1</v>
      </c>
      <c r="AL232" s="4">
        <v>1</v>
      </c>
      <c r="AM232" s="4">
        <v>2</v>
      </c>
      <c r="AN232" s="4">
        <v>3</v>
      </c>
      <c r="AO232" s="4">
        <v>3</v>
      </c>
      <c r="AP232" s="4">
        <v>2</v>
      </c>
      <c r="AQ232" s="4">
        <v>4</v>
      </c>
      <c r="AR232" s="4">
        <v>4</v>
      </c>
      <c r="AS232" s="4">
        <v>1</v>
      </c>
      <c r="AT232" s="4">
        <v>1</v>
      </c>
      <c r="AU232" s="4">
        <v>3</v>
      </c>
    </row>
    <row r="233" spans="1:47" ht="16.5" customHeight="1">
      <c r="A233" s="4">
        <v>19814</v>
      </c>
      <c r="B233" s="4">
        <v>0</v>
      </c>
      <c r="C233" s="4">
        <v>2000</v>
      </c>
      <c r="D233" s="8">
        <v>44134.532604108797</v>
      </c>
      <c r="E233" s="8">
        <v>44139.698680555601</v>
      </c>
      <c r="F233" s="4" t="s">
        <v>30</v>
      </c>
      <c r="G233" s="4" t="s">
        <v>30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3</v>
      </c>
      <c r="P233" s="4">
        <v>1</v>
      </c>
      <c r="Q233" s="4">
        <v>1</v>
      </c>
      <c r="R233" s="4">
        <v>1</v>
      </c>
      <c r="S233" s="4">
        <v>1</v>
      </c>
      <c r="T233" s="4">
        <v>2</v>
      </c>
      <c r="U233" s="4">
        <v>1</v>
      </c>
      <c r="V233" s="4">
        <v>2</v>
      </c>
      <c r="W233" s="4">
        <v>3</v>
      </c>
      <c r="X233" s="4">
        <v>3</v>
      </c>
      <c r="Y233" s="4">
        <v>1</v>
      </c>
      <c r="Z233" s="4">
        <v>4</v>
      </c>
      <c r="AA233" s="4">
        <v>2</v>
      </c>
      <c r="AB233" s="4">
        <v>1</v>
      </c>
      <c r="AC233" s="4">
        <v>4</v>
      </c>
      <c r="AD233" s="4">
        <v>1</v>
      </c>
      <c r="AE233" s="4">
        <v>2</v>
      </c>
      <c r="AF233" s="4">
        <v>1</v>
      </c>
      <c r="AG233" s="4">
        <v>1</v>
      </c>
      <c r="AH233" s="4">
        <v>1</v>
      </c>
      <c r="AI233" s="4">
        <v>4</v>
      </c>
      <c r="AJ233" s="4">
        <v>1</v>
      </c>
      <c r="AK233" s="4">
        <v>1</v>
      </c>
      <c r="AL233" s="4">
        <v>1</v>
      </c>
      <c r="AM233" s="4">
        <v>1</v>
      </c>
      <c r="AN233" s="4">
        <v>2</v>
      </c>
      <c r="AO233" s="4">
        <v>3</v>
      </c>
      <c r="AP233" s="4">
        <v>2</v>
      </c>
      <c r="AQ233" s="4">
        <v>2</v>
      </c>
      <c r="AR233" s="4">
        <v>3</v>
      </c>
      <c r="AS233" s="4">
        <v>1</v>
      </c>
      <c r="AT233" s="4">
        <v>3</v>
      </c>
      <c r="AU233" s="4">
        <v>3</v>
      </c>
    </row>
    <row r="234" spans="1:47" ht="16.5" customHeight="1">
      <c r="A234" s="4">
        <v>19522</v>
      </c>
      <c r="B234" s="4">
        <v>0</v>
      </c>
      <c r="C234" s="4">
        <v>1998</v>
      </c>
      <c r="D234" s="8">
        <v>44131.740358796298</v>
      </c>
      <c r="E234" s="8">
        <v>44144.524571759299</v>
      </c>
      <c r="F234" s="4" t="s">
        <v>61</v>
      </c>
      <c r="G234" s="4" t="s">
        <v>249</v>
      </c>
      <c r="H234" s="4">
        <v>4</v>
      </c>
      <c r="I234" s="4">
        <v>2</v>
      </c>
      <c r="J234" s="4">
        <v>2</v>
      </c>
      <c r="K234" s="4">
        <v>2</v>
      </c>
      <c r="L234" s="4">
        <v>1</v>
      </c>
      <c r="M234" s="4">
        <v>4</v>
      </c>
      <c r="N234" s="4">
        <v>4</v>
      </c>
      <c r="O234" s="4">
        <v>3</v>
      </c>
      <c r="P234" s="4">
        <v>2</v>
      </c>
      <c r="Q234" s="4">
        <v>2</v>
      </c>
      <c r="R234" s="4">
        <v>1</v>
      </c>
      <c r="S234" s="4">
        <v>1</v>
      </c>
      <c r="T234" s="4">
        <v>3</v>
      </c>
      <c r="U234" s="4">
        <v>3</v>
      </c>
      <c r="V234" s="4">
        <v>3</v>
      </c>
      <c r="W234" s="4">
        <v>2</v>
      </c>
      <c r="X234" s="4">
        <v>3</v>
      </c>
      <c r="Y234" s="4">
        <v>1</v>
      </c>
      <c r="Z234" s="4">
        <v>1</v>
      </c>
      <c r="AA234" s="4">
        <v>2</v>
      </c>
      <c r="AB234" s="4">
        <v>4</v>
      </c>
      <c r="AC234" s="4">
        <v>3</v>
      </c>
      <c r="AD234" s="4">
        <v>2</v>
      </c>
      <c r="AE234" s="4">
        <v>1</v>
      </c>
      <c r="AF234" s="4">
        <v>1</v>
      </c>
      <c r="AG234" s="4">
        <v>4</v>
      </c>
      <c r="AH234" s="4">
        <v>4</v>
      </c>
      <c r="AI234" s="4">
        <v>3</v>
      </c>
      <c r="AJ234" s="4">
        <v>2</v>
      </c>
      <c r="AK234" s="4">
        <v>2</v>
      </c>
      <c r="AL234" s="4">
        <v>1</v>
      </c>
      <c r="AM234" s="4">
        <v>1</v>
      </c>
      <c r="AN234" s="4">
        <v>3</v>
      </c>
      <c r="AO234" s="4">
        <v>3</v>
      </c>
      <c r="AP234" s="4">
        <v>3</v>
      </c>
      <c r="AQ234" s="4">
        <v>3</v>
      </c>
      <c r="AR234" s="4">
        <v>2</v>
      </c>
      <c r="AS234" s="4">
        <v>1</v>
      </c>
      <c r="AT234" s="4">
        <v>1</v>
      </c>
      <c r="AU234" s="4">
        <v>2</v>
      </c>
    </row>
    <row r="235" spans="1:47" ht="16.5" customHeight="1">
      <c r="A235" s="4">
        <v>14468</v>
      </c>
      <c r="B235" s="4">
        <v>0</v>
      </c>
      <c r="C235" s="4">
        <v>1997</v>
      </c>
      <c r="D235" s="8">
        <v>44131.986956018503</v>
      </c>
      <c r="E235" s="8">
        <v>44144.932187500002</v>
      </c>
      <c r="F235" s="4" t="s">
        <v>47</v>
      </c>
      <c r="G235" s="4" t="s">
        <v>30</v>
      </c>
      <c r="H235" s="4">
        <v>1</v>
      </c>
      <c r="I235" s="4">
        <v>3</v>
      </c>
      <c r="J235" s="4">
        <v>3</v>
      </c>
      <c r="K235" s="4">
        <v>1</v>
      </c>
      <c r="L235" s="4">
        <v>1</v>
      </c>
      <c r="M235" s="4">
        <v>4</v>
      </c>
      <c r="N235" s="4">
        <v>2</v>
      </c>
      <c r="O235" s="4">
        <v>2</v>
      </c>
      <c r="P235" s="4">
        <v>1</v>
      </c>
      <c r="Q235" s="4">
        <v>1</v>
      </c>
      <c r="R235" s="4">
        <v>1</v>
      </c>
      <c r="S235" s="4">
        <v>1</v>
      </c>
      <c r="T235" s="4">
        <v>2</v>
      </c>
      <c r="U235" s="4">
        <v>2</v>
      </c>
      <c r="V235" s="4">
        <v>1</v>
      </c>
      <c r="W235" s="4">
        <v>1</v>
      </c>
      <c r="X235" s="4">
        <v>2</v>
      </c>
      <c r="Y235" s="4">
        <v>2</v>
      </c>
      <c r="Z235" s="4">
        <v>3</v>
      </c>
      <c r="AA235" s="4">
        <v>1</v>
      </c>
      <c r="AB235" s="4">
        <v>1</v>
      </c>
      <c r="AC235" s="4">
        <v>2</v>
      </c>
      <c r="AD235" s="4">
        <v>2</v>
      </c>
      <c r="AE235" s="4">
        <v>1</v>
      </c>
      <c r="AF235" s="4">
        <v>1</v>
      </c>
      <c r="AG235" s="4">
        <v>4</v>
      </c>
      <c r="AH235" s="4">
        <v>3</v>
      </c>
      <c r="AI235" s="4">
        <v>2</v>
      </c>
      <c r="AJ235" s="4">
        <v>1</v>
      </c>
      <c r="AK235" s="4">
        <v>1</v>
      </c>
      <c r="AL235" s="4">
        <v>1</v>
      </c>
      <c r="AM235" s="4">
        <v>1</v>
      </c>
      <c r="AN235" s="4">
        <v>2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</row>
    <row r="236" spans="1:47" ht="16.5" customHeight="1">
      <c r="A236" s="4">
        <v>20071</v>
      </c>
      <c r="B236" s="4">
        <v>1</v>
      </c>
      <c r="C236" s="4">
        <v>1998</v>
      </c>
      <c r="D236" s="8">
        <v>44132.845439814802</v>
      </c>
      <c r="E236" s="8">
        <v>44144.6493402778</v>
      </c>
      <c r="F236" s="4" t="s">
        <v>62</v>
      </c>
      <c r="G236" s="4" t="s">
        <v>250</v>
      </c>
      <c r="H236" s="4">
        <v>3</v>
      </c>
      <c r="I236" s="4">
        <v>4</v>
      </c>
      <c r="J236" s="4">
        <v>3</v>
      </c>
      <c r="K236" s="4">
        <v>4</v>
      </c>
      <c r="L236" s="4">
        <v>1</v>
      </c>
      <c r="M236" s="4">
        <v>4</v>
      </c>
      <c r="N236" s="4">
        <v>4</v>
      </c>
      <c r="O236" s="4">
        <v>3</v>
      </c>
      <c r="P236" s="4">
        <v>2</v>
      </c>
      <c r="Q236" s="4">
        <v>2</v>
      </c>
      <c r="R236" s="4">
        <v>2</v>
      </c>
      <c r="S236" s="4">
        <v>2</v>
      </c>
      <c r="T236" s="4">
        <v>3</v>
      </c>
      <c r="U236" s="4">
        <v>3</v>
      </c>
      <c r="V236" s="4">
        <v>2</v>
      </c>
      <c r="W236" s="4">
        <v>2</v>
      </c>
      <c r="X236" s="4">
        <v>2</v>
      </c>
      <c r="Y236" s="4">
        <v>2</v>
      </c>
      <c r="Z236" s="4">
        <v>2</v>
      </c>
      <c r="AA236" s="4">
        <v>3</v>
      </c>
      <c r="AB236" s="4">
        <v>3</v>
      </c>
      <c r="AC236" s="4">
        <v>3</v>
      </c>
      <c r="AD236" s="4">
        <v>4</v>
      </c>
      <c r="AE236" s="4">
        <v>2</v>
      </c>
      <c r="AF236" s="4">
        <v>1</v>
      </c>
      <c r="AG236" s="4">
        <v>4</v>
      </c>
      <c r="AH236" s="4">
        <v>4</v>
      </c>
      <c r="AI236" s="4">
        <v>2</v>
      </c>
      <c r="AJ236" s="4">
        <v>2</v>
      </c>
      <c r="AK236" s="4">
        <v>1</v>
      </c>
      <c r="AL236" s="4">
        <v>1</v>
      </c>
      <c r="AM236" s="4">
        <v>2</v>
      </c>
      <c r="AN236" s="4">
        <v>3</v>
      </c>
      <c r="AO236" s="4">
        <v>3</v>
      </c>
      <c r="AP236" s="4">
        <v>2</v>
      </c>
      <c r="AQ236" s="4">
        <v>2</v>
      </c>
      <c r="AR236" s="4">
        <v>2</v>
      </c>
      <c r="AS236" s="4">
        <v>1</v>
      </c>
      <c r="AT236" s="4">
        <v>2</v>
      </c>
      <c r="AU236" s="4">
        <v>2</v>
      </c>
    </row>
    <row r="237" spans="1:47" ht="16.5" customHeight="1">
      <c r="A237" s="4">
        <v>20914</v>
      </c>
      <c r="B237" s="4">
        <v>0</v>
      </c>
      <c r="C237" s="4">
        <v>1979</v>
      </c>
      <c r="D237" s="8">
        <v>44132.903923611098</v>
      </c>
      <c r="E237" s="8">
        <v>44143.989189814798</v>
      </c>
      <c r="F237" s="4">
        <v>14</v>
      </c>
      <c r="G237" s="4" t="s">
        <v>190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4</v>
      </c>
      <c r="P237" s="4">
        <v>1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>
        <v>1</v>
      </c>
      <c r="AF237" s="4">
        <v>1</v>
      </c>
      <c r="AG237" s="4">
        <v>1</v>
      </c>
      <c r="AH237" s="4">
        <v>1</v>
      </c>
      <c r="AI237" s="4">
        <v>4</v>
      </c>
      <c r="AJ237" s="4">
        <v>1</v>
      </c>
      <c r="AK237" s="4">
        <v>1</v>
      </c>
      <c r="AL237" s="4">
        <v>1</v>
      </c>
      <c r="AM237" s="4">
        <v>1</v>
      </c>
      <c r="AN237" s="4">
        <v>1</v>
      </c>
      <c r="AO237" s="4">
        <v>1</v>
      </c>
      <c r="AP237" s="4">
        <v>1</v>
      </c>
      <c r="AQ237" s="4">
        <v>1</v>
      </c>
      <c r="AR237" s="4">
        <v>1</v>
      </c>
      <c r="AS237" s="4">
        <v>1</v>
      </c>
      <c r="AT237" s="4">
        <v>4</v>
      </c>
      <c r="AU237" s="4">
        <v>1</v>
      </c>
    </row>
    <row r="238" spans="1:47" ht="16.5" customHeight="1">
      <c r="A238" s="4">
        <v>20110</v>
      </c>
      <c r="B238" s="4">
        <v>0</v>
      </c>
      <c r="C238" s="4">
        <v>1998</v>
      </c>
      <c r="D238" s="8">
        <v>44133.587349537003</v>
      </c>
      <c r="E238" s="8">
        <v>44145.8261458333</v>
      </c>
      <c r="F238" s="4" t="s">
        <v>63</v>
      </c>
      <c r="G238" s="4" t="s">
        <v>251</v>
      </c>
      <c r="H238" s="4">
        <v>1</v>
      </c>
      <c r="I238" s="4">
        <v>1</v>
      </c>
      <c r="J238" s="4">
        <v>1</v>
      </c>
      <c r="K238" s="4">
        <v>2</v>
      </c>
      <c r="L238" s="4">
        <v>1</v>
      </c>
      <c r="M238" s="4">
        <v>3</v>
      </c>
      <c r="N238" s="4">
        <v>3</v>
      </c>
      <c r="O238" s="4">
        <v>1</v>
      </c>
      <c r="P238" s="4">
        <v>2</v>
      </c>
      <c r="Q238" s="4">
        <v>2</v>
      </c>
      <c r="R238" s="4">
        <v>2</v>
      </c>
      <c r="S238" s="4">
        <v>3</v>
      </c>
      <c r="T238" s="4">
        <v>2</v>
      </c>
      <c r="U238" s="4">
        <v>3</v>
      </c>
      <c r="V238" s="4">
        <v>2</v>
      </c>
      <c r="W238" s="4">
        <v>2</v>
      </c>
      <c r="X238" s="4">
        <v>3</v>
      </c>
      <c r="Y238" s="4">
        <v>1</v>
      </c>
      <c r="Z238" s="4">
        <v>2</v>
      </c>
      <c r="AA238" s="4">
        <v>2</v>
      </c>
      <c r="AB238" s="4">
        <v>1</v>
      </c>
      <c r="AC238" s="4">
        <v>1</v>
      </c>
      <c r="AD238" s="4">
        <v>1</v>
      </c>
      <c r="AE238" s="4">
        <v>2</v>
      </c>
      <c r="AF238" s="4">
        <v>1</v>
      </c>
      <c r="AG238" s="4">
        <v>3</v>
      </c>
      <c r="AH238" s="4">
        <v>3</v>
      </c>
      <c r="AI238" s="4">
        <v>1</v>
      </c>
      <c r="AJ238" s="4">
        <v>2</v>
      </c>
      <c r="AK238" s="4">
        <v>2</v>
      </c>
      <c r="AL238" s="4">
        <v>2</v>
      </c>
      <c r="AM238" s="4">
        <v>3</v>
      </c>
      <c r="AN238" s="4">
        <v>3</v>
      </c>
      <c r="AO238" s="4">
        <v>3</v>
      </c>
      <c r="AP238" s="4">
        <v>3</v>
      </c>
      <c r="AQ238" s="4">
        <v>3</v>
      </c>
      <c r="AR238" s="4">
        <v>3</v>
      </c>
      <c r="AS238" s="4">
        <v>1</v>
      </c>
      <c r="AT238" s="4">
        <v>2</v>
      </c>
      <c r="AU238" s="4">
        <v>2</v>
      </c>
    </row>
    <row r="239" spans="1:47" ht="16.5" customHeight="1">
      <c r="A239" s="4">
        <v>21315</v>
      </c>
      <c r="B239" s="4">
        <v>0</v>
      </c>
      <c r="C239" s="4">
        <v>1999</v>
      </c>
      <c r="D239" s="8">
        <v>44133.661018518498</v>
      </c>
      <c r="E239" s="8">
        <v>44140.951759259297</v>
      </c>
      <c r="F239" s="4" t="s">
        <v>30</v>
      </c>
      <c r="G239" s="4" t="s">
        <v>30</v>
      </c>
      <c r="H239" s="4">
        <v>3</v>
      </c>
      <c r="I239" s="4">
        <v>3</v>
      </c>
      <c r="J239" s="4">
        <v>3</v>
      </c>
      <c r="K239" s="4">
        <v>1</v>
      </c>
      <c r="L239" s="4">
        <v>1</v>
      </c>
      <c r="M239" s="4">
        <v>3</v>
      </c>
      <c r="N239" s="4">
        <v>4</v>
      </c>
      <c r="O239" s="4">
        <v>3</v>
      </c>
      <c r="P239" s="4">
        <v>3</v>
      </c>
      <c r="Q239" s="4">
        <v>3</v>
      </c>
      <c r="R239" s="4">
        <v>2</v>
      </c>
      <c r="S239" s="4">
        <v>2</v>
      </c>
      <c r="T239" s="4">
        <v>3</v>
      </c>
      <c r="U239" s="4">
        <v>3</v>
      </c>
      <c r="V239" s="4">
        <v>3</v>
      </c>
      <c r="W239" s="4">
        <v>4</v>
      </c>
      <c r="X239" s="4">
        <v>4</v>
      </c>
      <c r="Y239" s="4">
        <v>1</v>
      </c>
      <c r="Z239" s="4">
        <v>1</v>
      </c>
      <c r="AA239" s="4">
        <v>3</v>
      </c>
      <c r="AB239" s="4">
        <v>3</v>
      </c>
      <c r="AC239" s="4">
        <v>2</v>
      </c>
      <c r="AD239" s="4">
        <v>2</v>
      </c>
      <c r="AE239" s="4">
        <v>1</v>
      </c>
      <c r="AF239" s="4">
        <v>1</v>
      </c>
      <c r="AG239" s="4">
        <v>3</v>
      </c>
      <c r="AH239" s="4">
        <v>3</v>
      </c>
      <c r="AI239" s="4">
        <v>3</v>
      </c>
      <c r="AJ239" s="4">
        <v>2</v>
      </c>
      <c r="AK239" s="4">
        <v>3</v>
      </c>
      <c r="AL239" s="4">
        <v>2</v>
      </c>
      <c r="AM239" s="4">
        <v>2</v>
      </c>
      <c r="AN239" s="4">
        <v>2</v>
      </c>
      <c r="AO239" s="4">
        <v>4</v>
      </c>
      <c r="AP239" s="4">
        <v>2</v>
      </c>
      <c r="AQ239" s="4">
        <v>4</v>
      </c>
      <c r="AR239" s="4">
        <v>4</v>
      </c>
      <c r="AS239" s="4">
        <v>1</v>
      </c>
      <c r="AT239" s="4">
        <v>1</v>
      </c>
      <c r="AU239" s="4">
        <v>3</v>
      </c>
    </row>
    <row r="240" spans="1:47" ht="16.5" customHeight="1">
      <c r="A240" s="4">
        <v>21523</v>
      </c>
      <c r="B240" s="4">
        <v>1</v>
      </c>
      <c r="C240" s="4">
        <v>1998</v>
      </c>
      <c r="D240" s="8">
        <v>44133.903032407397</v>
      </c>
      <c r="E240" s="8">
        <v>44141.562326388899</v>
      </c>
      <c r="F240" s="4" t="s">
        <v>66</v>
      </c>
      <c r="G240" s="4" t="s">
        <v>252</v>
      </c>
      <c r="H240" s="4">
        <v>1</v>
      </c>
      <c r="I240" s="4">
        <v>1</v>
      </c>
      <c r="J240" s="4">
        <v>1</v>
      </c>
      <c r="K240" s="4">
        <v>2</v>
      </c>
      <c r="L240" s="4">
        <v>1</v>
      </c>
      <c r="M240" s="4">
        <v>1</v>
      </c>
      <c r="N240" s="4">
        <v>1</v>
      </c>
      <c r="O240" s="4">
        <v>1</v>
      </c>
      <c r="P240" s="4">
        <v>2</v>
      </c>
      <c r="Q240" s="4">
        <v>1</v>
      </c>
      <c r="R240" s="4">
        <v>1</v>
      </c>
      <c r="S240" s="4">
        <v>2</v>
      </c>
      <c r="T240" s="4">
        <v>3</v>
      </c>
      <c r="U240" s="4">
        <v>3</v>
      </c>
      <c r="V240" s="4">
        <v>2</v>
      </c>
      <c r="W240" s="4">
        <v>3</v>
      </c>
      <c r="X240" s="4">
        <v>2</v>
      </c>
      <c r="Y240" s="4">
        <v>1</v>
      </c>
      <c r="Z240" s="4">
        <v>1</v>
      </c>
      <c r="AA240" s="4">
        <v>3</v>
      </c>
      <c r="AB240" s="4">
        <v>1</v>
      </c>
      <c r="AC240" s="4">
        <v>1</v>
      </c>
      <c r="AD240" s="4">
        <v>2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2</v>
      </c>
      <c r="AK240" s="4">
        <v>1</v>
      </c>
      <c r="AL240" s="4">
        <v>1</v>
      </c>
      <c r="AM240" s="4">
        <v>1</v>
      </c>
      <c r="AN240" s="4">
        <v>1</v>
      </c>
      <c r="AO240" s="4">
        <v>2</v>
      </c>
      <c r="AP240" s="4">
        <v>2</v>
      </c>
      <c r="AQ240" s="4">
        <v>2</v>
      </c>
      <c r="AR240" s="4">
        <v>2</v>
      </c>
      <c r="AS240" s="4">
        <v>1</v>
      </c>
      <c r="AT240" s="4">
        <v>1</v>
      </c>
      <c r="AU240" s="4">
        <v>1</v>
      </c>
    </row>
    <row r="241" spans="1:47" ht="16.5" customHeight="1">
      <c r="A241" s="4">
        <v>21529</v>
      </c>
      <c r="B241" s="4">
        <v>0</v>
      </c>
      <c r="C241" s="4">
        <v>1998</v>
      </c>
      <c r="D241" s="8">
        <v>44133.907222222202</v>
      </c>
      <c r="E241" s="8">
        <v>44144.700185185196</v>
      </c>
      <c r="F241" s="4" t="s">
        <v>67</v>
      </c>
      <c r="G241" s="4" t="s">
        <v>253</v>
      </c>
      <c r="H241" s="4">
        <v>2</v>
      </c>
      <c r="I241" s="4">
        <v>2</v>
      </c>
      <c r="J241" s="4">
        <v>2</v>
      </c>
      <c r="K241" s="4">
        <v>2</v>
      </c>
      <c r="L241" s="4">
        <v>1</v>
      </c>
      <c r="M241" s="4">
        <v>1</v>
      </c>
      <c r="N241" s="4">
        <v>1</v>
      </c>
      <c r="O241" s="4">
        <v>2</v>
      </c>
      <c r="P241" s="4">
        <v>1</v>
      </c>
      <c r="Q241" s="4">
        <v>2</v>
      </c>
      <c r="R241" s="4">
        <v>1</v>
      </c>
      <c r="S241" s="4">
        <v>2</v>
      </c>
      <c r="T241" s="4">
        <v>3</v>
      </c>
      <c r="U241" s="4">
        <v>3</v>
      </c>
      <c r="V241" s="4">
        <v>2</v>
      </c>
      <c r="W241" s="4">
        <v>2</v>
      </c>
      <c r="X241" s="4">
        <v>3</v>
      </c>
      <c r="Y241" s="4">
        <v>1</v>
      </c>
      <c r="Z241" s="4">
        <v>1</v>
      </c>
      <c r="AA241" s="4">
        <v>1</v>
      </c>
      <c r="AB241" s="4">
        <v>2</v>
      </c>
      <c r="AC241" s="4">
        <v>2</v>
      </c>
      <c r="AD241" s="4">
        <v>2</v>
      </c>
      <c r="AE241" s="4">
        <v>1</v>
      </c>
      <c r="AF241" s="4">
        <v>1</v>
      </c>
      <c r="AG241" s="4">
        <v>1</v>
      </c>
      <c r="AH241" s="4">
        <v>1</v>
      </c>
      <c r="AI241" s="4">
        <v>3</v>
      </c>
      <c r="AJ241" s="4">
        <v>2</v>
      </c>
      <c r="AK241" s="4">
        <v>2</v>
      </c>
      <c r="AL241" s="4">
        <v>2</v>
      </c>
      <c r="AM241" s="4">
        <v>2</v>
      </c>
      <c r="AN241" s="4">
        <v>3</v>
      </c>
      <c r="AO241" s="4">
        <v>2</v>
      </c>
      <c r="AP241" s="4">
        <v>2</v>
      </c>
      <c r="AQ241" s="4">
        <v>2</v>
      </c>
      <c r="AR241" s="4">
        <v>2</v>
      </c>
      <c r="AS241" s="4">
        <v>2</v>
      </c>
      <c r="AT241" s="4">
        <v>1</v>
      </c>
      <c r="AU241" s="4">
        <v>2</v>
      </c>
    </row>
    <row r="242" spans="1:47" ht="16.5" customHeight="1">
      <c r="A242" s="4">
        <v>22080</v>
      </c>
      <c r="B242" s="4">
        <v>1</v>
      </c>
      <c r="C242" s="4">
        <v>1975</v>
      </c>
      <c r="D242" s="8">
        <v>44136.126909722203</v>
      </c>
      <c r="E242" s="8">
        <v>44144.824108796303</v>
      </c>
      <c r="F242" s="4" t="s">
        <v>188</v>
      </c>
      <c r="G242" s="4" t="s">
        <v>69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4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</row>
    <row r="243" spans="1:47" ht="16.5" customHeight="1">
      <c r="A243" s="4">
        <v>22050</v>
      </c>
      <c r="B243" s="4">
        <v>0</v>
      </c>
      <c r="C243" s="4">
        <v>1977</v>
      </c>
      <c r="D243" s="8">
        <v>44136.282673611102</v>
      </c>
      <c r="E243" s="8">
        <v>44149.933935185203</v>
      </c>
      <c r="F243" s="4" t="s">
        <v>189</v>
      </c>
      <c r="G243" s="4" t="s">
        <v>69</v>
      </c>
      <c r="H243" s="4">
        <v>2</v>
      </c>
      <c r="I243" s="4">
        <v>3</v>
      </c>
      <c r="J243" s="4">
        <v>2</v>
      </c>
      <c r="K243" s="4">
        <v>2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2</v>
      </c>
      <c r="V243" s="4">
        <v>4</v>
      </c>
      <c r="W243" s="4">
        <v>3</v>
      </c>
      <c r="X243" s="4">
        <v>3</v>
      </c>
      <c r="Y243" s="4">
        <v>1</v>
      </c>
      <c r="Z243" s="4">
        <v>3</v>
      </c>
      <c r="AA243" s="4">
        <v>2</v>
      </c>
      <c r="AB243" s="4">
        <v>1</v>
      </c>
      <c r="AC243" s="4">
        <v>2</v>
      </c>
      <c r="AD243" s="4">
        <v>3</v>
      </c>
      <c r="AE243" s="4">
        <v>1</v>
      </c>
      <c r="AF243" s="4">
        <v>1</v>
      </c>
      <c r="AG243" s="4">
        <v>1</v>
      </c>
      <c r="AH243" s="4">
        <v>1</v>
      </c>
      <c r="AI243" s="4">
        <v>3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2</v>
      </c>
      <c r="AQ243" s="4">
        <v>4</v>
      </c>
      <c r="AR243" s="4">
        <v>3</v>
      </c>
      <c r="AS243" s="4">
        <v>2</v>
      </c>
      <c r="AT243" s="4">
        <v>1</v>
      </c>
      <c r="AU243" s="4">
        <v>2</v>
      </c>
    </row>
    <row r="244" spans="1:47" ht="16.5" customHeight="1">
      <c r="A244" s="4">
        <v>22221</v>
      </c>
      <c r="B244" s="4">
        <v>1</v>
      </c>
      <c r="C244" s="4">
        <v>1955</v>
      </c>
      <c r="D244" s="8">
        <v>44137.450439814798</v>
      </c>
      <c r="E244" s="8">
        <v>44146.381261574097</v>
      </c>
      <c r="F244" s="4" t="s">
        <v>191</v>
      </c>
      <c r="G244" s="4" t="s">
        <v>254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4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4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3</v>
      </c>
      <c r="AH244" s="4">
        <v>3</v>
      </c>
      <c r="AI244" s="4">
        <v>3</v>
      </c>
      <c r="AJ244" s="4">
        <v>2</v>
      </c>
      <c r="AK244" s="4">
        <v>1</v>
      </c>
      <c r="AL244" s="4">
        <v>1</v>
      </c>
      <c r="AM244" s="4">
        <v>1</v>
      </c>
      <c r="AN244" s="4">
        <v>4</v>
      </c>
      <c r="AO244" s="4">
        <v>3</v>
      </c>
      <c r="AP244" s="4">
        <v>2</v>
      </c>
      <c r="AQ244" s="4">
        <v>2</v>
      </c>
      <c r="AR244" s="4">
        <v>3</v>
      </c>
      <c r="AS244" s="4">
        <v>2</v>
      </c>
      <c r="AT244" s="4">
        <v>1</v>
      </c>
      <c r="AU244" s="4">
        <v>1</v>
      </c>
    </row>
    <row r="245" spans="1:47" ht="16.5" customHeight="1">
      <c r="A245" s="4">
        <v>22609</v>
      </c>
      <c r="B245" s="4">
        <v>1</v>
      </c>
      <c r="C245" s="4">
        <v>1995</v>
      </c>
      <c r="D245" s="8">
        <v>44139.607557870397</v>
      </c>
      <c r="E245" s="8">
        <v>44150.835231481498</v>
      </c>
      <c r="F245" s="4" t="s">
        <v>34</v>
      </c>
      <c r="G245" s="4" t="s">
        <v>30</v>
      </c>
      <c r="H245" s="4">
        <v>2</v>
      </c>
      <c r="I245" s="4">
        <v>2</v>
      </c>
      <c r="J245" s="4">
        <v>2</v>
      </c>
      <c r="K245" s="4">
        <v>1</v>
      </c>
      <c r="L245" s="4">
        <v>1</v>
      </c>
      <c r="M245" s="4">
        <v>2</v>
      </c>
      <c r="N245" s="4">
        <v>2</v>
      </c>
      <c r="O245" s="4">
        <v>3</v>
      </c>
      <c r="P245" s="4">
        <v>2</v>
      </c>
      <c r="Q245" s="4">
        <v>1</v>
      </c>
      <c r="R245" s="4">
        <v>1</v>
      </c>
      <c r="S245" s="4">
        <v>3</v>
      </c>
      <c r="T245" s="4">
        <v>2</v>
      </c>
      <c r="U245" s="4">
        <v>3</v>
      </c>
      <c r="V245" s="4">
        <v>2</v>
      </c>
      <c r="W245" s="4">
        <v>2</v>
      </c>
      <c r="X245" s="4">
        <v>2</v>
      </c>
      <c r="Y245" s="4">
        <v>2</v>
      </c>
      <c r="Z245" s="4">
        <v>1</v>
      </c>
      <c r="AA245" s="4">
        <v>2</v>
      </c>
      <c r="AB245" s="4">
        <v>2</v>
      </c>
      <c r="AC245" s="4">
        <v>2</v>
      </c>
      <c r="AD245" s="4">
        <v>2</v>
      </c>
      <c r="AE245" s="4">
        <v>1</v>
      </c>
      <c r="AF245" s="4">
        <v>1</v>
      </c>
      <c r="AG245" s="4">
        <v>2</v>
      </c>
      <c r="AH245" s="4">
        <v>2</v>
      </c>
      <c r="AI245" s="4">
        <v>2</v>
      </c>
      <c r="AJ245" s="4">
        <v>2</v>
      </c>
      <c r="AK245" s="4">
        <v>2</v>
      </c>
      <c r="AL245" s="4">
        <v>1</v>
      </c>
      <c r="AM245" s="4">
        <v>3</v>
      </c>
      <c r="AN245" s="4">
        <v>2</v>
      </c>
      <c r="AO245" s="4">
        <v>2</v>
      </c>
      <c r="AP245" s="4">
        <v>2</v>
      </c>
      <c r="AQ245" s="4">
        <v>1</v>
      </c>
      <c r="AR245" s="4">
        <v>2</v>
      </c>
      <c r="AS245" s="4">
        <v>1</v>
      </c>
      <c r="AT245" s="4">
        <v>1</v>
      </c>
      <c r="AU245" s="4">
        <v>2</v>
      </c>
    </row>
    <row r="246" spans="1:47" ht="16.5" customHeight="1">
      <c r="A246" s="4">
        <v>22614</v>
      </c>
      <c r="B246" s="4">
        <v>0</v>
      </c>
      <c r="C246" s="4">
        <v>1996</v>
      </c>
      <c r="D246" s="8">
        <v>44139.629398148201</v>
      </c>
      <c r="E246" s="8">
        <v>44150.827604166698</v>
      </c>
      <c r="F246" s="4" t="s">
        <v>39</v>
      </c>
      <c r="G246" s="4" t="s">
        <v>255</v>
      </c>
      <c r="H246" s="4">
        <v>2</v>
      </c>
      <c r="I246" s="4">
        <v>1</v>
      </c>
      <c r="J246" s="4">
        <v>1</v>
      </c>
      <c r="K246" s="4">
        <v>1</v>
      </c>
      <c r="L246" s="4">
        <v>1</v>
      </c>
      <c r="M246" s="4">
        <v>4</v>
      </c>
      <c r="N246" s="4">
        <v>3</v>
      </c>
      <c r="O246" s="4">
        <v>2</v>
      </c>
      <c r="P246" s="4">
        <v>2</v>
      </c>
      <c r="Q246" s="4">
        <v>1</v>
      </c>
      <c r="R246" s="4">
        <v>2</v>
      </c>
      <c r="S246" s="4">
        <v>3</v>
      </c>
      <c r="T246" s="4">
        <v>3</v>
      </c>
      <c r="U246" s="4">
        <v>3</v>
      </c>
      <c r="V246" s="4">
        <v>3</v>
      </c>
      <c r="W246" s="4">
        <v>3</v>
      </c>
      <c r="X246" s="4">
        <v>4</v>
      </c>
      <c r="Y246" s="4">
        <v>1</v>
      </c>
      <c r="Z246" s="4">
        <v>1</v>
      </c>
      <c r="AA246" s="4">
        <v>1</v>
      </c>
      <c r="AB246" s="4">
        <v>2</v>
      </c>
      <c r="AC246" s="4">
        <v>2</v>
      </c>
      <c r="AD246" s="4">
        <v>1</v>
      </c>
      <c r="AE246" s="4">
        <v>1</v>
      </c>
      <c r="AF246" s="4">
        <v>1</v>
      </c>
      <c r="AG246" s="4">
        <v>4</v>
      </c>
      <c r="AH246" s="4">
        <v>3</v>
      </c>
      <c r="AI246" s="4">
        <v>3</v>
      </c>
      <c r="AJ246" s="4">
        <v>2</v>
      </c>
      <c r="AK246" s="4">
        <v>1</v>
      </c>
      <c r="AL246" s="4">
        <v>1</v>
      </c>
      <c r="AM246" s="4">
        <v>3</v>
      </c>
      <c r="AN246" s="4">
        <v>3</v>
      </c>
      <c r="AO246" s="4">
        <v>3</v>
      </c>
      <c r="AP246" s="4">
        <v>3</v>
      </c>
      <c r="AQ246" s="4">
        <v>3</v>
      </c>
      <c r="AR246" s="4">
        <v>3</v>
      </c>
      <c r="AS246" s="4">
        <v>1</v>
      </c>
      <c r="AT246" s="4">
        <v>1</v>
      </c>
      <c r="AU246" s="4">
        <v>1</v>
      </c>
    </row>
    <row r="247" spans="1:47" ht="16.5" customHeight="1">
      <c r="A247" s="4">
        <v>22869</v>
      </c>
      <c r="B247" s="4">
        <v>1</v>
      </c>
      <c r="C247" s="4">
        <v>2006</v>
      </c>
      <c r="D247" s="8">
        <v>44141.008321759298</v>
      </c>
      <c r="E247" s="8">
        <v>44149.998449074097</v>
      </c>
      <c r="F247" s="4" t="s">
        <v>193</v>
      </c>
      <c r="G247" s="4" t="s">
        <v>30</v>
      </c>
      <c r="H247" s="4">
        <v>3</v>
      </c>
      <c r="I247" s="4">
        <v>2</v>
      </c>
      <c r="J247" s="4">
        <v>3</v>
      </c>
      <c r="K247" s="4">
        <v>3</v>
      </c>
      <c r="L247" s="4">
        <v>3</v>
      </c>
      <c r="M247" s="4">
        <v>3</v>
      </c>
      <c r="N247" s="4">
        <v>2</v>
      </c>
      <c r="O247" s="4">
        <v>2</v>
      </c>
      <c r="P247" s="4">
        <v>2</v>
      </c>
      <c r="Q247" s="4">
        <v>2</v>
      </c>
      <c r="R247" s="4">
        <v>2</v>
      </c>
      <c r="S247" s="4">
        <v>3</v>
      </c>
      <c r="T247" s="4">
        <v>3</v>
      </c>
      <c r="U247" s="4">
        <v>2</v>
      </c>
      <c r="V247" s="4">
        <v>3</v>
      </c>
      <c r="W247" s="4">
        <v>2</v>
      </c>
      <c r="X247" s="4">
        <v>3</v>
      </c>
      <c r="Y247" s="4">
        <v>3</v>
      </c>
      <c r="Z247" s="4">
        <v>2</v>
      </c>
      <c r="AA247" s="4">
        <v>3</v>
      </c>
      <c r="AB247" s="4">
        <v>3</v>
      </c>
      <c r="AC247" s="4">
        <v>2</v>
      </c>
      <c r="AD247" s="4">
        <v>3</v>
      </c>
      <c r="AE247" s="4">
        <v>4</v>
      </c>
      <c r="AF247" s="4">
        <v>1</v>
      </c>
      <c r="AG247" s="4">
        <v>3</v>
      </c>
      <c r="AH247" s="4">
        <v>2</v>
      </c>
      <c r="AI247" s="4">
        <v>3</v>
      </c>
      <c r="AJ247" s="4">
        <v>2</v>
      </c>
      <c r="AK247" s="4">
        <v>3</v>
      </c>
      <c r="AL247" s="4">
        <v>4</v>
      </c>
      <c r="AM247" s="4">
        <v>2</v>
      </c>
      <c r="AN247" s="4">
        <v>3</v>
      </c>
      <c r="AO247" s="4">
        <v>2</v>
      </c>
      <c r="AP247" s="4">
        <v>1</v>
      </c>
      <c r="AQ247" s="4">
        <v>2</v>
      </c>
      <c r="AR247" s="4">
        <v>3</v>
      </c>
      <c r="AS247" s="4">
        <v>3</v>
      </c>
      <c r="AT247" s="4">
        <v>4</v>
      </c>
      <c r="AU247" s="4">
        <v>3</v>
      </c>
    </row>
    <row r="248" spans="1:47" ht="16.5" customHeight="1">
      <c r="A248" s="4">
        <v>23130</v>
      </c>
      <c r="B248" s="4">
        <v>0</v>
      </c>
      <c r="C248" s="4">
        <v>1987</v>
      </c>
      <c r="D248" s="8">
        <v>44143.932847222197</v>
      </c>
      <c r="E248" s="8">
        <v>44150.9453587963</v>
      </c>
      <c r="F248" s="4" t="s">
        <v>194</v>
      </c>
      <c r="G248" s="4" t="s">
        <v>30</v>
      </c>
      <c r="H248" s="4">
        <v>1</v>
      </c>
      <c r="I248" s="4">
        <v>1</v>
      </c>
      <c r="J248" s="4">
        <v>1</v>
      </c>
      <c r="K248" s="4">
        <v>2</v>
      </c>
      <c r="L248" s="4">
        <v>1</v>
      </c>
      <c r="M248" s="4">
        <v>1</v>
      </c>
      <c r="N248" s="4">
        <v>1</v>
      </c>
      <c r="O248" s="4">
        <v>2</v>
      </c>
      <c r="P248" s="4">
        <v>1</v>
      </c>
      <c r="Q248" s="4">
        <v>1</v>
      </c>
      <c r="R248" s="4">
        <v>1</v>
      </c>
      <c r="S248" s="4">
        <v>1</v>
      </c>
      <c r="T248" s="4">
        <v>3</v>
      </c>
      <c r="U248" s="4">
        <v>3</v>
      </c>
      <c r="V248" s="4">
        <v>3</v>
      </c>
      <c r="W248" s="4">
        <v>2</v>
      </c>
      <c r="X248" s="4">
        <v>3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>
        <v>1</v>
      </c>
      <c r="AF248" s="4">
        <v>1</v>
      </c>
      <c r="AG248" s="4">
        <v>1</v>
      </c>
      <c r="AH248" s="4">
        <v>1</v>
      </c>
      <c r="AI248" s="4">
        <v>2</v>
      </c>
      <c r="AJ248" s="4">
        <v>1</v>
      </c>
      <c r="AK248" s="4">
        <v>1</v>
      </c>
      <c r="AL248" s="4">
        <v>1</v>
      </c>
      <c r="AM248" s="4">
        <v>1</v>
      </c>
      <c r="AN248" s="4">
        <v>3</v>
      </c>
      <c r="AO248" s="4">
        <v>3</v>
      </c>
      <c r="AP248" s="4">
        <v>4</v>
      </c>
      <c r="AQ248" s="4">
        <v>2</v>
      </c>
      <c r="AR248" s="4">
        <v>3</v>
      </c>
      <c r="AS248" s="4">
        <v>1</v>
      </c>
      <c r="AT248" s="4">
        <v>1</v>
      </c>
      <c r="AU248" s="4">
        <v>1</v>
      </c>
    </row>
    <row r="249" spans="1:47" ht="16.5" customHeight="1"/>
    <row r="250" spans="1:47" ht="16.5" customHeight="1">
      <c r="A250" s="4" t="s">
        <v>256</v>
      </c>
      <c r="B250" s="4" t="s">
        <v>0</v>
      </c>
      <c r="C250" s="4" t="s">
        <v>257</v>
      </c>
    </row>
    <row r="251" spans="1:47" ht="16.5" customHeight="1">
      <c r="A251" s="4">
        <v>4</v>
      </c>
      <c r="B251" s="4">
        <v>22919</v>
      </c>
      <c r="C251" s="4" t="s">
        <v>258</v>
      </c>
    </row>
    <row r="252" spans="1:47" ht="16.5" customHeight="1">
      <c r="A252" s="4">
        <v>10</v>
      </c>
      <c r="B252" s="4">
        <v>22919</v>
      </c>
      <c r="C252" s="4" t="s">
        <v>259</v>
      </c>
    </row>
    <row r="253" spans="1:47" ht="16.5" customHeight="1"/>
    <row r="254" spans="1:47" ht="16.5" customHeight="1"/>
    <row r="255" spans="1:47" ht="16.5" customHeight="1"/>
    <row r="256" spans="1:47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ageMargins left="0.78749999999999998" right="0.78749999999999998" top="0.98402777777777795" bottom="0.9840277777777779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baseColWidth="10" defaultColWidth="11.1640625" defaultRowHeight="15" customHeight="1"/>
  <cols>
    <col min="1" max="1" width="13.6640625" customWidth="1"/>
    <col min="2" max="2" width="63.5" customWidth="1"/>
    <col min="3" max="3" width="10.83203125" customWidth="1"/>
    <col min="4" max="4" width="34.83203125" customWidth="1"/>
    <col min="5" max="5" width="15.1640625" customWidth="1"/>
    <col min="6" max="47" width="10.83203125" customWidth="1"/>
  </cols>
  <sheetData>
    <row r="1" spans="1:4" ht="16.5" customHeight="1">
      <c r="A1" s="4" t="s">
        <v>120</v>
      </c>
      <c r="B1" s="10">
        <v>204</v>
      </c>
    </row>
    <row r="2" spans="1:4" ht="16.5" customHeight="1">
      <c r="A2" s="4" t="s">
        <v>121</v>
      </c>
      <c r="B2" s="4" t="s">
        <v>122</v>
      </c>
    </row>
    <row r="3" spans="1:4" ht="16.5" customHeight="1">
      <c r="A3" s="4" t="s">
        <v>123</v>
      </c>
      <c r="B3" s="4" t="s">
        <v>124</v>
      </c>
    </row>
    <row r="4" spans="1:4" ht="16.5" customHeight="1">
      <c r="A4" s="4" t="s">
        <v>125</v>
      </c>
      <c r="B4" s="4" t="s">
        <v>126</v>
      </c>
    </row>
    <row r="5" spans="1:4" ht="16.5" customHeight="1">
      <c r="A5" s="4" t="s">
        <v>127</v>
      </c>
      <c r="D5" s="11" t="s">
        <v>260</v>
      </c>
    </row>
    <row r="6" spans="1:4" ht="5.25" customHeight="1"/>
    <row r="7" spans="1:4" ht="16.5" customHeight="1">
      <c r="A7" s="4">
        <v>1</v>
      </c>
      <c r="B7" s="4" t="s">
        <v>128</v>
      </c>
    </row>
    <row r="8" spans="1:4" ht="16.5" customHeight="1">
      <c r="A8" s="4">
        <v>2</v>
      </c>
      <c r="B8" s="4" t="s">
        <v>129</v>
      </c>
    </row>
    <row r="9" spans="1:4" ht="16.5" customHeight="1">
      <c r="A9" s="4">
        <v>3</v>
      </c>
      <c r="B9" s="4" t="s">
        <v>130</v>
      </c>
    </row>
    <row r="10" spans="1:4" ht="16.5" customHeight="1">
      <c r="A10" s="4">
        <v>4</v>
      </c>
      <c r="B10" s="4" t="s">
        <v>131</v>
      </c>
    </row>
    <row r="11" spans="1:4" ht="16.5" customHeight="1"/>
    <row r="12" spans="1:4" ht="16.5" customHeight="1">
      <c r="A12" s="4">
        <v>1</v>
      </c>
      <c r="B12" s="4" t="s">
        <v>132</v>
      </c>
    </row>
    <row r="13" spans="1:4" ht="16.5" customHeight="1">
      <c r="A13" s="4">
        <v>2</v>
      </c>
      <c r="B13" s="4" t="s">
        <v>133</v>
      </c>
    </row>
    <row r="14" spans="1:4" ht="16.5" customHeight="1">
      <c r="A14" s="4">
        <v>3</v>
      </c>
      <c r="B14" s="4" t="s">
        <v>135</v>
      </c>
    </row>
    <row r="15" spans="1:4" ht="16.5" customHeight="1">
      <c r="A15" s="4">
        <v>4</v>
      </c>
      <c r="B15" s="4" t="s">
        <v>136</v>
      </c>
    </row>
    <row r="16" spans="1:4" ht="16.5" customHeight="1">
      <c r="A16" s="4">
        <v>5</v>
      </c>
      <c r="B16" s="4" t="s">
        <v>137</v>
      </c>
    </row>
    <row r="17" spans="1:3" ht="16.5" customHeight="1">
      <c r="A17" s="4">
        <v>6</v>
      </c>
      <c r="B17" s="4" t="s">
        <v>139</v>
      </c>
    </row>
    <row r="18" spans="1:3" ht="16.5" customHeight="1">
      <c r="A18" s="4">
        <v>7</v>
      </c>
      <c r="B18" s="4" t="s">
        <v>140</v>
      </c>
    </row>
    <row r="19" spans="1:3" ht="16.5" customHeight="1">
      <c r="A19" s="4">
        <v>8</v>
      </c>
      <c r="B19" s="4" t="s">
        <v>141</v>
      </c>
    </row>
    <row r="20" spans="1:3" ht="16.5" customHeight="1">
      <c r="A20" s="4">
        <v>9</v>
      </c>
      <c r="B20" s="4" t="s">
        <v>142</v>
      </c>
    </row>
    <row r="21" spans="1:3" ht="16.5" customHeight="1">
      <c r="A21" s="4">
        <v>10</v>
      </c>
      <c r="B21" s="4" t="s">
        <v>143</v>
      </c>
    </row>
    <row r="22" spans="1:3" ht="16.5" customHeight="1">
      <c r="A22" s="4">
        <v>11</v>
      </c>
      <c r="B22" s="4" t="s">
        <v>144</v>
      </c>
    </row>
    <row r="23" spans="1:3" ht="16.5" customHeight="1">
      <c r="A23" s="4">
        <v>12</v>
      </c>
      <c r="B23" s="4" t="s">
        <v>145</v>
      </c>
    </row>
    <row r="24" spans="1:3" ht="16.5" customHeight="1">
      <c r="A24" s="4">
        <v>13</v>
      </c>
      <c r="B24" s="4" t="s">
        <v>146</v>
      </c>
      <c r="C24" s="9"/>
    </row>
    <row r="25" spans="1:3" ht="16.5" customHeight="1">
      <c r="A25" s="4">
        <v>14</v>
      </c>
      <c r="B25" s="4" t="s">
        <v>148</v>
      </c>
    </row>
    <row r="26" spans="1:3" ht="16.5" customHeight="1">
      <c r="A26" s="4">
        <v>15</v>
      </c>
      <c r="B26" s="4" t="s">
        <v>149</v>
      </c>
    </row>
    <row r="27" spans="1:3" ht="16.5" customHeight="1">
      <c r="A27" s="4">
        <v>16</v>
      </c>
      <c r="B27" s="4" t="s">
        <v>150</v>
      </c>
    </row>
    <row r="28" spans="1:3" ht="16.5" customHeight="1">
      <c r="A28" s="4">
        <v>17</v>
      </c>
      <c r="B28" s="4" t="s">
        <v>151</v>
      </c>
    </row>
    <row r="29" spans="1:3" ht="16.5" customHeight="1">
      <c r="A29" s="4">
        <v>18</v>
      </c>
      <c r="B29" s="4" t="s">
        <v>152</v>
      </c>
    </row>
    <row r="30" spans="1:3" ht="16.5" customHeight="1">
      <c r="A30" s="4">
        <v>19</v>
      </c>
      <c r="B30" s="4" t="s">
        <v>153</v>
      </c>
    </row>
    <row r="31" spans="1:3" ht="16.5" customHeight="1">
      <c r="A31" s="4">
        <v>20</v>
      </c>
      <c r="B31" s="4" t="s">
        <v>154</v>
      </c>
    </row>
    <row r="32" spans="1:3" ht="16.5" customHeight="1"/>
    <row r="33" spans="4:4" ht="16.5" customHeight="1"/>
    <row r="34" spans="4:4" ht="16.5" customHeight="1">
      <c r="D34" s="8"/>
    </row>
    <row r="35" spans="4:4" ht="16.5" customHeight="1">
      <c r="D35" s="8"/>
    </row>
    <row r="36" spans="4:4" ht="16.5" customHeight="1">
      <c r="D36" s="8"/>
    </row>
    <row r="37" spans="4:4" ht="16.5" customHeight="1">
      <c r="D37" s="8"/>
    </row>
    <row r="38" spans="4:4" ht="16.5" customHeight="1">
      <c r="D38" s="8"/>
    </row>
    <row r="39" spans="4:4" ht="16.5" customHeight="1">
      <c r="D39" s="8"/>
    </row>
    <row r="40" spans="4:4" ht="16.5" customHeight="1">
      <c r="D40" s="8"/>
    </row>
    <row r="41" spans="4:4" ht="16.5" customHeight="1">
      <c r="D41" s="8"/>
    </row>
    <row r="42" spans="4:4" ht="16.5" customHeight="1">
      <c r="D42" s="8"/>
    </row>
    <row r="43" spans="4:4" ht="16.5" customHeight="1">
      <c r="D43" s="8"/>
    </row>
    <row r="44" spans="4:4" ht="16.5" customHeight="1">
      <c r="D44" s="8"/>
    </row>
    <row r="45" spans="4:4" ht="16.5" customHeight="1">
      <c r="D45" s="8"/>
    </row>
    <row r="46" spans="4:4" ht="16.5" customHeight="1">
      <c r="D46" s="8"/>
    </row>
    <row r="47" spans="4:4" ht="16.5" customHeight="1">
      <c r="D47" s="8"/>
    </row>
    <row r="48" spans="4:4" ht="16.5" customHeight="1">
      <c r="D48" s="8"/>
    </row>
    <row r="49" spans="4:4" ht="16.5" customHeight="1">
      <c r="D49" s="8"/>
    </row>
    <row r="50" spans="4:4" ht="16.5" customHeight="1">
      <c r="D50" s="8"/>
    </row>
    <row r="51" spans="4:4" ht="16.5" customHeight="1">
      <c r="D51" s="8"/>
    </row>
    <row r="52" spans="4:4" ht="16.5" customHeight="1">
      <c r="D52" s="8"/>
    </row>
    <row r="53" spans="4:4" ht="16.5" customHeight="1">
      <c r="D53" s="8"/>
    </row>
    <row r="54" spans="4:4" ht="16.5" customHeight="1">
      <c r="D54" s="8"/>
    </row>
    <row r="55" spans="4:4" ht="16.5" customHeight="1">
      <c r="D55" s="8"/>
    </row>
    <row r="56" spans="4:4" ht="16.5" customHeight="1">
      <c r="D56" s="8"/>
    </row>
    <row r="57" spans="4:4" ht="16.5" customHeight="1">
      <c r="D57" s="8"/>
    </row>
    <row r="58" spans="4:4" ht="16.5" customHeight="1">
      <c r="D58" s="8"/>
    </row>
    <row r="59" spans="4:4" ht="16.5" customHeight="1">
      <c r="D59" s="8"/>
    </row>
    <row r="60" spans="4:4" ht="16.5" customHeight="1">
      <c r="D60" s="8"/>
    </row>
    <row r="61" spans="4:4" ht="16.5" customHeight="1">
      <c r="D61" s="8"/>
    </row>
    <row r="62" spans="4:4" ht="16.5" customHeight="1">
      <c r="D62" s="8"/>
    </row>
    <row r="63" spans="4:4" ht="16.5" customHeight="1">
      <c r="D63" s="8"/>
    </row>
    <row r="64" spans="4:4" ht="16.5" customHeight="1">
      <c r="D64" s="8"/>
    </row>
    <row r="65" spans="4:4" ht="16.5" customHeight="1">
      <c r="D65" s="8"/>
    </row>
    <row r="66" spans="4:4" ht="16.5" customHeight="1">
      <c r="D66" s="8"/>
    </row>
    <row r="67" spans="4:4" ht="16.5" customHeight="1">
      <c r="D67" s="8"/>
    </row>
    <row r="68" spans="4:4" ht="16.5" customHeight="1">
      <c r="D68" s="8"/>
    </row>
    <row r="69" spans="4:4" ht="16.5" customHeight="1">
      <c r="D69" s="8"/>
    </row>
    <row r="70" spans="4:4" ht="16.5" customHeight="1">
      <c r="D70" s="8"/>
    </row>
    <row r="71" spans="4:4" ht="16.5" customHeight="1">
      <c r="D71" s="8"/>
    </row>
    <row r="72" spans="4:4" ht="16.5" customHeight="1">
      <c r="D72" s="8"/>
    </row>
    <row r="73" spans="4:4" ht="16.5" customHeight="1">
      <c r="D73" s="8"/>
    </row>
    <row r="74" spans="4:4" ht="16.5" customHeight="1">
      <c r="D74" s="8"/>
    </row>
    <row r="75" spans="4:4" ht="16.5" customHeight="1">
      <c r="D75" s="8"/>
    </row>
    <row r="76" spans="4:4" ht="16.5" customHeight="1">
      <c r="D76" s="8"/>
    </row>
    <row r="77" spans="4:4" ht="16.5" customHeight="1">
      <c r="D77" s="8"/>
    </row>
    <row r="78" spans="4:4" ht="16.5" customHeight="1">
      <c r="D78" s="8"/>
    </row>
    <row r="79" spans="4:4" ht="16.5" customHeight="1">
      <c r="D79" s="8"/>
    </row>
    <row r="80" spans="4:4" ht="16.5" customHeight="1">
      <c r="D80" s="8"/>
    </row>
    <row r="81" spans="4:4" ht="16.5" customHeight="1">
      <c r="D81" s="8"/>
    </row>
    <row r="82" spans="4:4" ht="16.5" customHeight="1">
      <c r="D82" s="8"/>
    </row>
    <row r="83" spans="4:4" ht="16.5" customHeight="1">
      <c r="D83" s="8"/>
    </row>
    <row r="84" spans="4:4" ht="16.5" customHeight="1">
      <c r="D84" s="8"/>
    </row>
    <row r="85" spans="4:4" ht="16.5" customHeight="1">
      <c r="D85" s="8"/>
    </row>
    <row r="86" spans="4:4" ht="16.5" customHeight="1">
      <c r="D86" s="8"/>
    </row>
    <row r="87" spans="4:4" ht="16.5" customHeight="1">
      <c r="D87" s="8"/>
    </row>
    <row r="88" spans="4:4" ht="16.5" customHeight="1">
      <c r="D88" s="8"/>
    </row>
    <row r="89" spans="4:4" ht="16.5" customHeight="1">
      <c r="D89" s="8"/>
    </row>
    <row r="90" spans="4:4" ht="16.5" customHeight="1">
      <c r="D90" s="8"/>
    </row>
    <row r="91" spans="4:4" ht="16.5" customHeight="1">
      <c r="D91" s="8"/>
    </row>
    <row r="92" spans="4:4" ht="16.5" customHeight="1">
      <c r="D92" s="8"/>
    </row>
    <row r="93" spans="4:4" ht="16.5" customHeight="1">
      <c r="D93" s="8"/>
    </row>
    <row r="94" spans="4:4" ht="16.5" customHeight="1">
      <c r="D94" s="8"/>
    </row>
    <row r="95" spans="4:4" ht="16.5" customHeight="1">
      <c r="D95" s="8"/>
    </row>
    <row r="96" spans="4:4" ht="16.5" customHeight="1">
      <c r="D96" s="8"/>
    </row>
    <row r="97" spans="4:4" ht="16.5" customHeight="1">
      <c r="D97" s="8"/>
    </row>
    <row r="98" spans="4:4" ht="16.5" customHeight="1">
      <c r="D98" s="8"/>
    </row>
    <row r="99" spans="4:4" ht="16.5" customHeight="1">
      <c r="D99" s="8"/>
    </row>
    <row r="100" spans="4:4" ht="16.5" customHeight="1">
      <c r="D100" s="8"/>
    </row>
    <row r="101" spans="4:4" ht="16.5" customHeight="1">
      <c r="D101" s="8"/>
    </row>
    <row r="102" spans="4:4" ht="16.5" customHeight="1">
      <c r="D102" s="8"/>
    </row>
    <row r="103" spans="4:4" ht="16.5" customHeight="1">
      <c r="D103" s="8"/>
    </row>
    <row r="104" spans="4:4" ht="16.5" customHeight="1">
      <c r="D104" s="8"/>
    </row>
    <row r="105" spans="4:4" ht="16.5" customHeight="1">
      <c r="D105" s="8"/>
    </row>
    <row r="106" spans="4:4" ht="16.5" customHeight="1">
      <c r="D106" s="8"/>
    </row>
    <row r="107" spans="4:4" ht="16.5" customHeight="1">
      <c r="D107" s="8"/>
    </row>
    <row r="108" spans="4:4" ht="16.5" customHeight="1">
      <c r="D108" s="8"/>
    </row>
    <row r="109" spans="4:4" ht="16.5" customHeight="1">
      <c r="D109" s="8"/>
    </row>
    <row r="110" spans="4:4" ht="16.5" customHeight="1">
      <c r="D110" s="8"/>
    </row>
    <row r="111" spans="4:4" ht="16.5" customHeight="1">
      <c r="D111" s="8"/>
    </row>
    <row r="112" spans="4:4" ht="16.5" customHeight="1">
      <c r="D112" s="8"/>
    </row>
    <row r="113" spans="4:4" ht="16.5" customHeight="1">
      <c r="D113" s="8"/>
    </row>
    <row r="114" spans="4:4" ht="16.5" customHeight="1">
      <c r="D114" s="8"/>
    </row>
    <row r="115" spans="4:4" ht="16.5" customHeight="1">
      <c r="D115" s="8"/>
    </row>
    <row r="116" spans="4:4" ht="16.5" customHeight="1">
      <c r="D116" s="8"/>
    </row>
    <row r="117" spans="4:4" ht="16.5" customHeight="1">
      <c r="D117" s="8"/>
    </row>
    <row r="118" spans="4:4" ht="16.5" customHeight="1">
      <c r="D118" s="8"/>
    </row>
    <row r="119" spans="4:4" ht="16.5" customHeight="1">
      <c r="D119" s="8"/>
    </row>
    <row r="120" spans="4:4" ht="16.5" customHeight="1">
      <c r="D120" s="8"/>
    </row>
    <row r="121" spans="4:4" ht="16.5" customHeight="1">
      <c r="D121" s="8"/>
    </row>
    <row r="122" spans="4:4" ht="16.5" customHeight="1">
      <c r="D122" s="8"/>
    </row>
    <row r="123" spans="4:4" ht="16.5" customHeight="1">
      <c r="D123" s="8"/>
    </row>
    <row r="124" spans="4:4" ht="16.5" customHeight="1">
      <c r="D124" s="8"/>
    </row>
    <row r="125" spans="4:4" ht="16.5" customHeight="1">
      <c r="D125" s="8"/>
    </row>
    <row r="126" spans="4:4" ht="16.5" customHeight="1">
      <c r="D126" s="8"/>
    </row>
    <row r="127" spans="4:4" ht="16.5" customHeight="1">
      <c r="D127" s="8"/>
    </row>
    <row r="128" spans="4:4" ht="16.5" customHeight="1">
      <c r="D128" s="8"/>
    </row>
    <row r="129" spans="4:4" ht="16.5" customHeight="1">
      <c r="D129" s="8"/>
    </row>
    <row r="130" spans="4:4" ht="16.5" customHeight="1">
      <c r="D130" s="8"/>
    </row>
    <row r="131" spans="4:4" ht="16.5" customHeight="1">
      <c r="D131" s="8"/>
    </row>
    <row r="132" spans="4:4" ht="16.5" customHeight="1">
      <c r="D132" s="8"/>
    </row>
    <row r="133" spans="4:4" ht="16.5" customHeight="1">
      <c r="D133" s="8"/>
    </row>
    <row r="134" spans="4:4" ht="16.5" customHeight="1">
      <c r="D134" s="8"/>
    </row>
    <row r="135" spans="4:4" ht="16.5" customHeight="1">
      <c r="D135" s="8"/>
    </row>
    <row r="136" spans="4:4" ht="16.5" customHeight="1">
      <c r="D136" s="8"/>
    </row>
    <row r="137" spans="4:4" ht="16.5" customHeight="1">
      <c r="D137" s="8"/>
    </row>
    <row r="138" spans="4:4" ht="16.5" customHeight="1">
      <c r="D138" s="8"/>
    </row>
    <row r="139" spans="4:4" ht="16.5" customHeight="1">
      <c r="D139" s="8"/>
    </row>
    <row r="140" spans="4:4" ht="16.5" customHeight="1">
      <c r="D140" s="8"/>
    </row>
    <row r="141" spans="4:4" ht="16.5" customHeight="1">
      <c r="D141" s="8"/>
    </row>
    <row r="142" spans="4:4" ht="16.5" customHeight="1">
      <c r="D142" s="8"/>
    </row>
    <row r="143" spans="4:4" ht="16.5" customHeight="1">
      <c r="D143" s="8"/>
    </row>
    <row r="144" spans="4:4" ht="16.5" customHeight="1">
      <c r="D144" s="8"/>
    </row>
    <row r="145" spans="4:4" ht="16.5" customHeight="1">
      <c r="D145" s="8"/>
    </row>
    <row r="146" spans="4:4" ht="16.5" customHeight="1">
      <c r="D146" s="8"/>
    </row>
    <row r="147" spans="4:4" ht="16.5" customHeight="1">
      <c r="D147" s="8"/>
    </row>
    <row r="148" spans="4:4" ht="16.5" customHeight="1">
      <c r="D148" s="8"/>
    </row>
    <row r="149" spans="4:4" ht="16.5" customHeight="1">
      <c r="D149" s="8"/>
    </row>
    <row r="150" spans="4:4" ht="16.5" customHeight="1">
      <c r="D150" s="8"/>
    </row>
    <row r="151" spans="4:4" ht="16.5" customHeight="1">
      <c r="D151" s="8"/>
    </row>
    <row r="152" spans="4:4" ht="16.5" customHeight="1">
      <c r="D152" s="8"/>
    </row>
    <row r="153" spans="4:4" ht="16.5" customHeight="1">
      <c r="D153" s="8"/>
    </row>
    <row r="154" spans="4:4" ht="16.5" customHeight="1">
      <c r="D154" s="8"/>
    </row>
    <row r="155" spans="4:4" ht="16.5" customHeight="1">
      <c r="D155" s="8"/>
    </row>
    <row r="156" spans="4:4" ht="16.5" customHeight="1">
      <c r="D156" s="8"/>
    </row>
    <row r="157" spans="4:4" ht="16.5" customHeight="1">
      <c r="D157" s="8"/>
    </row>
    <row r="158" spans="4:4" ht="16.5" customHeight="1">
      <c r="D158" s="8"/>
    </row>
    <row r="159" spans="4:4" ht="16.5" customHeight="1">
      <c r="D159" s="8"/>
    </row>
    <row r="160" spans="4:4" ht="16.5" customHeight="1">
      <c r="D160" s="8"/>
    </row>
    <row r="161" spans="4:4" ht="16.5" customHeight="1">
      <c r="D161" s="8"/>
    </row>
    <row r="162" spans="4:4" ht="16.5" customHeight="1">
      <c r="D162" s="8"/>
    </row>
    <row r="163" spans="4:4" ht="16.5" customHeight="1">
      <c r="D163" s="8"/>
    </row>
    <row r="164" spans="4:4" ht="16.5" customHeight="1">
      <c r="D164" s="8"/>
    </row>
    <row r="165" spans="4:4" ht="16.5" customHeight="1">
      <c r="D165" s="8"/>
    </row>
    <row r="166" spans="4:4" ht="16.5" customHeight="1">
      <c r="D166" s="8"/>
    </row>
    <row r="167" spans="4:4" ht="16.5" customHeight="1">
      <c r="D167" s="8"/>
    </row>
    <row r="168" spans="4:4" ht="16.5" customHeight="1">
      <c r="D168" s="8"/>
    </row>
    <row r="169" spans="4:4" ht="16.5" customHeight="1">
      <c r="D169" s="8"/>
    </row>
    <row r="170" spans="4:4" ht="16.5" customHeight="1">
      <c r="D170" s="8"/>
    </row>
    <row r="171" spans="4:4" ht="16.5" customHeight="1">
      <c r="D171" s="8"/>
    </row>
    <row r="172" spans="4:4" ht="16.5" customHeight="1">
      <c r="D172" s="8"/>
    </row>
    <row r="173" spans="4:4" ht="16.5" customHeight="1">
      <c r="D173" s="8"/>
    </row>
    <row r="174" spans="4:4" ht="16.5" customHeight="1">
      <c r="D174" s="8"/>
    </row>
    <row r="175" spans="4:4" ht="16.5" customHeight="1">
      <c r="D175" s="8"/>
    </row>
    <row r="176" spans="4:4" ht="16.5" customHeight="1">
      <c r="D176" s="8"/>
    </row>
    <row r="177" spans="4:4" ht="16.5" customHeight="1">
      <c r="D177" s="8"/>
    </row>
    <row r="178" spans="4:4" ht="16.5" customHeight="1">
      <c r="D178" s="8"/>
    </row>
    <row r="179" spans="4:4" ht="16.5" customHeight="1">
      <c r="D179" s="8"/>
    </row>
    <row r="180" spans="4:4" ht="16.5" customHeight="1">
      <c r="D180" s="8"/>
    </row>
    <row r="181" spans="4:4" ht="16.5" customHeight="1">
      <c r="D181" s="8"/>
    </row>
    <row r="182" spans="4:4" ht="16.5" customHeight="1">
      <c r="D182" s="8"/>
    </row>
    <row r="183" spans="4:4" ht="16.5" customHeight="1">
      <c r="D183" s="8"/>
    </row>
    <row r="184" spans="4:4" ht="16.5" customHeight="1">
      <c r="D184" s="8"/>
    </row>
    <row r="185" spans="4:4" ht="16.5" customHeight="1">
      <c r="D185" s="8"/>
    </row>
    <row r="186" spans="4:4" ht="16.5" customHeight="1">
      <c r="D186" s="8"/>
    </row>
    <row r="187" spans="4:4" ht="16.5" customHeight="1">
      <c r="D187" s="8"/>
    </row>
    <row r="188" spans="4:4" ht="16.5" customHeight="1">
      <c r="D188" s="8"/>
    </row>
    <row r="189" spans="4:4" ht="16.5" customHeight="1">
      <c r="D189" s="8"/>
    </row>
    <row r="190" spans="4:4" ht="16.5" customHeight="1">
      <c r="D190" s="8"/>
    </row>
    <row r="191" spans="4:4" ht="16.5" customHeight="1">
      <c r="D191" s="8"/>
    </row>
    <row r="192" spans="4:4" ht="16.5" customHeight="1">
      <c r="D192" s="8"/>
    </row>
    <row r="193" spans="4:4" ht="16.5" customHeight="1">
      <c r="D193" s="8"/>
    </row>
    <row r="194" spans="4:4" ht="16.5" customHeight="1">
      <c r="D194" s="8"/>
    </row>
    <row r="195" spans="4:4" ht="16.5" customHeight="1">
      <c r="D195" s="8"/>
    </row>
    <row r="196" spans="4:4" ht="16.5" customHeight="1">
      <c r="D196" s="8"/>
    </row>
    <row r="197" spans="4:4" ht="16.5" customHeight="1">
      <c r="D197" s="8"/>
    </row>
    <row r="198" spans="4:4" ht="16.5" customHeight="1">
      <c r="D198" s="8"/>
    </row>
    <row r="199" spans="4:4" ht="16.5" customHeight="1">
      <c r="D199" s="8"/>
    </row>
    <row r="200" spans="4:4" ht="16.5" customHeight="1">
      <c r="D200" s="8"/>
    </row>
    <row r="201" spans="4:4" ht="16.5" customHeight="1">
      <c r="D201" s="8"/>
    </row>
    <row r="202" spans="4:4" ht="16.5" customHeight="1">
      <c r="D202" s="8"/>
    </row>
    <row r="203" spans="4:4" ht="16.5" customHeight="1">
      <c r="D203" s="8"/>
    </row>
    <row r="204" spans="4:4" ht="16.5" customHeight="1">
      <c r="D204" s="8"/>
    </row>
    <row r="205" spans="4:4" ht="16.5" customHeight="1">
      <c r="D205" s="8"/>
    </row>
    <row r="206" spans="4:4" ht="16.5" customHeight="1">
      <c r="D206" s="8"/>
    </row>
    <row r="207" spans="4:4" ht="16.5" customHeight="1">
      <c r="D207" s="8"/>
    </row>
    <row r="208" spans="4:4" ht="16.5" customHeight="1">
      <c r="D208" s="8"/>
    </row>
    <row r="209" spans="4:4" ht="16.5" customHeight="1">
      <c r="D209" s="8"/>
    </row>
    <row r="210" spans="4:4" ht="16.5" customHeight="1">
      <c r="D210" s="8"/>
    </row>
    <row r="211" spans="4:4" ht="16.5" customHeight="1">
      <c r="D211" s="8"/>
    </row>
    <row r="212" spans="4:4" ht="16.5" customHeight="1">
      <c r="D212" s="8"/>
    </row>
    <row r="213" spans="4:4" ht="16.5" customHeight="1">
      <c r="D213" s="8"/>
    </row>
    <row r="214" spans="4:4" ht="16.5" customHeight="1">
      <c r="D214" s="8"/>
    </row>
    <row r="215" spans="4:4" ht="16.5" customHeight="1">
      <c r="D215" s="8"/>
    </row>
    <row r="216" spans="4:4" ht="16.5" customHeight="1">
      <c r="D216" s="8"/>
    </row>
    <row r="217" spans="4:4" ht="16.5" customHeight="1">
      <c r="D217" s="8"/>
    </row>
    <row r="218" spans="4:4" ht="16.5" customHeight="1">
      <c r="D218" s="8"/>
    </row>
    <row r="219" spans="4:4" ht="16.5" customHeight="1">
      <c r="D219" s="8"/>
    </row>
    <row r="220" spans="4:4" ht="16.5" customHeight="1">
      <c r="D220" s="8"/>
    </row>
    <row r="221" spans="4:4" ht="16.5" customHeight="1">
      <c r="D221" s="8"/>
    </row>
    <row r="222" spans="4:4" ht="16.5" customHeight="1">
      <c r="D222" s="8"/>
    </row>
    <row r="223" spans="4:4" ht="16.5" customHeight="1">
      <c r="D223" s="8"/>
    </row>
    <row r="224" spans="4:4" ht="16.5" customHeight="1">
      <c r="D224" s="8"/>
    </row>
    <row r="225" spans="4:5" ht="16.5" customHeight="1">
      <c r="D225" s="8"/>
    </row>
    <row r="226" spans="4:5" ht="16.5" customHeight="1">
      <c r="D226" s="8"/>
    </row>
    <row r="227" spans="4:5" ht="16.5" customHeight="1">
      <c r="D227" s="8"/>
    </row>
    <row r="228" spans="4:5" ht="16.5" customHeight="1"/>
    <row r="229" spans="4:5" ht="16.5" customHeight="1"/>
    <row r="230" spans="4:5" ht="16.5" customHeight="1">
      <c r="D230" s="8"/>
      <c r="E230" s="8"/>
    </row>
    <row r="231" spans="4:5" ht="16.5" customHeight="1">
      <c r="D231" s="8"/>
      <c r="E231" s="8"/>
    </row>
    <row r="232" spans="4:5" ht="16.5" customHeight="1">
      <c r="D232" s="8"/>
      <c r="E232" s="8"/>
    </row>
    <row r="233" spans="4:5" ht="16.5" customHeight="1">
      <c r="D233" s="8"/>
      <c r="E233" s="8"/>
    </row>
    <row r="234" spans="4:5" ht="16.5" customHeight="1">
      <c r="D234" s="8"/>
      <c r="E234" s="8"/>
    </row>
    <row r="235" spans="4:5" ht="16.5" customHeight="1">
      <c r="D235" s="8"/>
      <c r="E235" s="8"/>
    </row>
    <row r="236" spans="4:5" ht="16.5" customHeight="1">
      <c r="D236" s="8"/>
      <c r="E236" s="8"/>
    </row>
    <row r="237" spans="4:5" ht="16.5" customHeight="1">
      <c r="D237" s="8"/>
      <c r="E237" s="8"/>
    </row>
    <row r="238" spans="4:5" ht="16.5" customHeight="1">
      <c r="D238" s="8"/>
      <c r="E238" s="8"/>
    </row>
    <row r="239" spans="4:5" ht="16.5" customHeight="1">
      <c r="D239" s="8"/>
      <c r="E239" s="8"/>
    </row>
    <row r="240" spans="4:5" ht="16.5" customHeight="1">
      <c r="D240" s="8"/>
      <c r="E240" s="8"/>
    </row>
    <row r="241" spans="4:5" ht="16.5" customHeight="1">
      <c r="D241" s="8"/>
      <c r="E241" s="8"/>
    </row>
    <row r="242" spans="4:5" ht="16.5" customHeight="1">
      <c r="D242" s="8"/>
      <c r="E242" s="8"/>
    </row>
    <row r="243" spans="4:5" ht="16.5" customHeight="1">
      <c r="D243" s="8"/>
      <c r="E243" s="8"/>
    </row>
    <row r="244" spans="4:5" ht="16.5" customHeight="1">
      <c r="D244" s="8"/>
      <c r="E244" s="8"/>
    </row>
    <row r="245" spans="4:5" ht="16.5" customHeight="1">
      <c r="D245" s="8"/>
      <c r="E245" s="8"/>
    </row>
    <row r="246" spans="4:5" ht="16.5" customHeight="1">
      <c r="D246" s="8"/>
      <c r="E246" s="8"/>
    </row>
    <row r="247" spans="4:5" ht="16.5" customHeight="1">
      <c r="D247" s="8"/>
      <c r="E247" s="8"/>
    </row>
    <row r="248" spans="4:5" ht="16.5" customHeight="1">
      <c r="D248" s="8"/>
      <c r="E248" s="8"/>
    </row>
    <row r="249" spans="4:5" ht="16.5" customHeight="1"/>
    <row r="250" spans="4:5" ht="16.5" customHeight="1"/>
    <row r="251" spans="4:5" ht="16.5" customHeight="1"/>
    <row r="252" spans="4:5" ht="16.5" customHeight="1"/>
    <row r="253" spans="4:5" ht="16.5" customHeight="1"/>
    <row r="254" spans="4:5" ht="16.5" customHeight="1"/>
    <row r="255" spans="4:5" ht="16.5" customHeight="1"/>
    <row r="256" spans="4:5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ageMargins left="0.78749999999999998" right="0.78749999999999998" top="0.98402777777777795" bottom="0.9840277777777779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19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1.1640625" defaultRowHeight="15" customHeight="1"/>
  <cols>
    <col min="4" max="4" width="2.33203125" customWidth="1"/>
    <col min="8" max="8" width="2.83203125" customWidth="1"/>
    <col min="9" max="9" width="14.33203125" customWidth="1"/>
    <col min="10" max="10" width="15.1640625" customWidth="1"/>
    <col min="11" max="11" width="13.5" customWidth="1"/>
  </cols>
  <sheetData>
    <row r="1" spans="1:11">
      <c r="A1" s="12" t="s">
        <v>0</v>
      </c>
      <c r="B1" s="12" t="s">
        <v>261</v>
      </c>
      <c r="C1" s="12" t="s">
        <v>262</v>
      </c>
      <c r="D1" s="13"/>
      <c r="E1" s="12" t="s">
        <v>263</v>
      </c>
      <c r="F1" s="12" t="s">
        <v>264</v>
      </c>
      <c r="G1" s="12" t="s">
        <v>265</v>
      </c>
      <c r="H1" s="13"/>
      <c r="I1" s="12" t="s">
        <v>266</v>
      </c>
      <c r="J1" s="12" t="s">
        <v>267</v>
      </c>
      <c r="K1" s="12" t="s">
        <v>268</v>
      </c>
    </row>
    <row r="2" spans="1:11">
      <c r="A2" s="14">
        <v>21169</v>
      </c>
      <c r="B2" s="14">
        <v>0</v>
      </c>
      <c r="C2" s="14">
        <v>1949</v>
      </c>
      <c r="D2" s="13"/>
      <c r="E2" s="15">
        <f>COUNTA(A2:A195)</f>
        <v>194</v>
      </c>
      <c r="F2" s="15">
        <f>COUNTIFS(B:B,"=1")</f>
        <v>56</v>
      </c>
      <c r="G2" s="15">
        <f>COUNTIF(B:B,"=0")</f>
        <v>138</v>
      </c>
      <c r="H2" s="13"/>
      <c r="I2" s="15">
        <f>COUNTIF(C:C,"&lt;1994")</f>
        <v>35</v>
      </c>
      <c r="J2" s="15">
        <f>COUNTIF(C:C,"&gt;2002")</f>
        <v>6</v>
      </c>
      <c r="K2" s="15">
        <f>SUM(I2:J2)</f>
        <v>41</v>
      </c>
    </row>
    <row r="3" spans="1:11">
      <c r="A3" s="14">
        <v>20752</v>
      </c>
      <c r="B3" s="14">
        <v>0</v>
      </c>
      <c r="C3" s="14">
        <v>1955</v>
      </c>
      <c r="D3" s="13"/>
      <c r="E3" s="13"/>
      <c r="F3" s="13"/>
      <c r="G3" s="13"/>
      <c r="H3" s="13"/>
      <c r="I3" s="13"/>
      <c r="J3" s="13"/>
      <c r="K3" s="13"/>
    </row>
    <row r="4" spans="1:11">
      <c r="A4" s="14">
        <v>22221</v>
      </c>
      <c r="B4" s="14">
        <v>1</v>
      </c>
      <c r="C4" s="14">
        <v>1955</v>
      </c>
      <c r="D4" s="13"/>
      <c r="E4" s="13"/>
      <c r="F4" s="13"/>
      <c r="G4" s="13"/>
      <c r="H4" s="13"/>
      <c r="I4" s="13"/>
      <c r="J4" s="13"/>
      <c r="K4" s="13"/>
    </row>
    <row r="5" spans="1:11">
      <c r="A5" s="14">
        <v>21991</v>
      </c>
      <c r="B5" s="14">
        <v>0</v>
      </c>
      <c r="C5" s="14">
        <v>1962</v>
      </c>
      <c r="D5" s="13"/>
      <c r="E5" s="13"/>
      <c r="F5" s="13"/>
      <c r="G5" s="13"/>
      <c r="H5" s="13"/>
      <c r="I5" s="13"/>
      <c r="J5" s="13"/>
      <c r="K5" s="13"/>
    </row>
    <row r="6" spans="1:11">
      <c r="A6" s="14">
        <v>23435</v>
      </c>
      <c r="B6" s="14">
        <v>0</v>
      </c>
      <c r="C6" s="14">
        <v>1963</v>
      </c>
      <c r="D6" s="13"/>
      <c r="E6" s="13"/>
      <c r="F6" s="13"/>
      <c r="G6" s="13"/>
      <c r="H6" s="13"/>
      <c r="I6" s="13"/>
      <c r="J6" s="13"/>
      <c r="K6" s="13"/>
    </row>
    <row r="7" spans="1:11">
      <c r="A7" s="14">
        <v>21159</v>
      </c>
      <c r="B7" s="14">
        <v>1</v>
      </c>
      <c r="C7" s="14">
        <v>1965</v>
      </c>
      <c r="D7" s="13"/>
      <c r="E7" s="13"/>
      <c r="F7" s="13"/>
      <c r="G7" s="13"/>
      <c r="H7" s="13"/>
      <c r="I7" s="13"/>
      <c r="J7" s="13"/>
      <c r="K7" s="13"/>
    </row>
    <row r="8" spans="1:11">
      <c r="A8" s="14">
        <v>19364</v>
      </c>
      <c r="B8" s="14">
        <v>1</v>
      </c>
      <c r="C8" s="14">
        <v>1968</v>
      </c>
      <c r="D8" s="13"/>
      <c r="E8" s="13"/>
      <c r="F8" s="13"/>
      <c r="G8" s="13"/>
      <c r="H8" s="13"/>
      <c r="I8" s="13"/>
      <c r="J8" s="13"/>
      <c r="K8" s="13"/>
    </row>
    <row r="9" spans="1:11">
      <c r="A9" s="14">
        <v>20805</v>
      </c>
      <c r="B9" s="14">
        <v>0</v>
      </c>
      <c r="C9" s="14">
        <v>1969</v>
      </c>
      <c r="D9" s="13"/>
      <c r="E9" s="13"/>
      <c r="F9" s="13"/>
      <c r="G9" s="13"/>
      <c r="H9" s="13"/>
      <c r="I9" s="13"/>
      <c r="J9" s="13"/>
      <c r="K9" s="13"/>
    </row>
    <row r="10" spans="1:11">
      <c r="A10" s="14">
        <v>22088</v>
      </c>
      <c r="B10" s="14">
        <v>0</v>
      </c>
      <c r="C10" s="14">
        <v>1970</v>
      </c>
      <c r="D10" s="13"/>
      <c r="E10" s="13"/>
      <c r="F10" s="13"/>
      <c r="G10" s="13"/>
      <c r="H10" s="13"/>
      <c r="I10" s="13"/>
      <c r="J10" s="13"/>
      <c r="K10" s="13"/>
    </row>
    <row r="11" spans="1:11">
      <c r="A11" s="14">
        <v>22755</v>
      </c>
      <c r="B11" s="14">
        <v>0</v>
      </c>
      <c r="C11" s="14">
        <v>1970</v>
      </c>
      <c r="D11" s="13"/>
      <c r="E11" s="13"/>
      <c r="F11" s="13"/>
      <c r="G11" s="13"/>
      <c r="H11" s="13"/>
      <c r="I11" s="13"/>
      <c r="J11" s="13"/>
      <c r="K11" s="13"/>
    </row>
    <row r="12" spans="1:11">
      <c r="A12" s="14">
        <v>20771</v>
      </c>
      <c r="B12" s="14">
        <v>0</v>
      </c>
      <c r="C12" s="14">
        <v>1972</v>
      </c>
      <c r="D12" s="13"/>
      <c r="E12" s="13"/>
      <c r="F12" s="13"/>
      <c r="G12" s="13"/>
      <c r="H12" s="13"/>
      <c r="I12" s="13"/>
      <c r="J12" s="13"/>
      <c r="K12" s="13"/>
    </row>
    <row r="13" spans="1:11">
      <c r="A13" s="14">
        <v>22080</v>
      </c>
      <c r="B13" s="14">
        <v>1</v>
      </c>
      <c r="C13" s="14">
        <v>1975</v>
      </c>
      <c r="D13" s="13"/>
      <c r="E13" s="13"/>
      <c r="F13" s="13"/>
      <c r="G13" s="13"/>
      <c r="H13" s="13"/>
      <c r="I13" s="13"/>
      <c r="J13" s="13"/>
      <c r="K13" s="13"/>
    </row>
    <row r="14" spans="1:11">
      <c r="A14" s="14">
        <v>19890</v>
      </c>
      <c r="B14" s="14">
        <v>1</v>
      </c>
      <c r="C14" s="14">
        <v>1977</v>
      </c>
      <c r="D14" s="13"/>
      <c r="E14" s="13"/>
      <c r="F14" s="13"/>
      <c r="G14" s="13"/>
      <c r="H14" s="13"/>
      <c r="I14" s="13"/>
      <c r="J14" s="13"/>
      <c r="K14" s="13"/>
    </row>
    <row r="15" spans="1:11">
      <c r="A15" s="14">
        <v>21393</v>
      </c>
      <c r="B15" s="14">
        <v>0</v>
      </c>
      <c r="C15" s="14">
        <v>1977</v>
      </c>
      <c r="D15" s="13"/>
      <c r="E15" s="13"/>
      <c r="F15" s="13"/>
      <c r="G15" s="13"/>
      <c r="H15" s="13"/>
      <c r="I15" s="13"/>
      <c r="J15" s="13"/>
      <c r="K15" s="13"/>
    </row>
    <row r="16" spans="1:11">
      <c r="A16" s="14">
        <v>22050</v>
      </c>
      <c r="B16" s="14">
        <v>0</v>
      </c>
      <c r="C16" s="14">
        <v>1977</v>
      </c>
      <c r="D16" s="13"/>
      <c r="E16" s="13"/>
      <c r="F16" s="13"/>
      <c r="G16" s="13"/>
      <c r="H16" s="13"/>
      <c r="I16" s="13"/>
      <c r="J16" s="13"/>
      <c r="K16" s="13"/>
    </row>
    <row r="17" spans="1:11">
      <c r="A17" s="14">
        <v>22410</v>
      </c>
      <c r="B17" s="14">
        <v>0</v>
      </c>
      <c r="C17" s="14">
        <v>1977</v>
      </c>
      <c r="D17" s="13"/>
      <c r="E17" s="13"/>
      <c r="F17" s="13"/>
      <c r="G17" s="13"/>
      <c r="H17" s="13"/>
      <c r="I17" s="13"/>
      <c r="J17" s="13"/>
      <c r="K17" s="13"/>
    </row>
    <row r="18" spans="1:11">
      <c r="A18" s="14">
        <v>23494</v>
      </c>
      <c r="B18" s="14">
        <v>0</v>
      </c>
      <c r="C18" s="14">
        <v>1977</v>
      </c>
      <c r="D18" s="13"/>
      <c r="E18" s="13"/>
      <c r="F18" s="13"/>
      <c r="G18" s="13"/>
      <c r="H18" s="13"/>
      <c r="I18" s="13"/>
      <c r="J18" s="13"/>
      <c r="K18" s="13"/>
    </row>
    <row r="19" spans="1:11">
      <c r="A19" s="14">
        <v>20914</v>
      </c>
      <c r="B19" s="14">
        <v>0</v>
      </c>
      <c r="C19" s="14">
        <v>1979</v>
      </c>
      <c r="D19" s="13"/>
      <c r="E19" s="13"/>
      <c r="F19" s="13"/>
      <c r="G19" s="13"/>
      <c r="H19" s="13"/>
      <c r="I19" s="13"/>
      <c r="J19" s="13"/>
      <c r="K19" s="13"/>
    </row>
    <row r="20" spans="1:11">
      <c r="A20" s="14">
        <v>23828</v>
      </c>
      <c r="B20" s="14">
        <v>0</v>
      </c>
      <c r="C20" s="14">
        <v>1979</v>
      </c>
      <c r="D20" s="13"/>
      <c r="E20" s="13"/>
      <c r="F20" s="13"/>
      <c r="G20" s="13"/>
      <c r="H20" s="13"/>
      <c r="I20" s="13"/>
      <c r="J20" s="13"/>
      <c r="K20" s="13"/>
    </row>
    <row r="21" spans="1:11">
      <c r="A21" s="14">
        <v>22865</v>
      </c>
      <c r="B21" s="14">
        <v>0</v>
      </c>
      <c r="C21" s="14">
        <v>1980</v>
      </c>
      <c r="D21" s="13"/>
      <c r="E21" s="13"/>
      <c r="F21" s="13"/>
      <c r="G21" s="13"/>
      <c r="H21" s="13"/>
      <c r="I21" s="13"/>
      <c r="J21" s="13"/>
      <c r="K21" s="13"/>
    </row>
    <row r="22" spans="1:11">
      <c r="A22" s="14">
        <v>21313</v>
      </c>
      <c r="B22" s="14">
        <v>0</v>
      </c>
      <c r="C22" s="14">
        <v>1982</v>
      </c>
      <c r="D22" s="13"/>
      <c r="E22" s="13"/>
      <c r="F22" s="13"/>
      <c r="G22" s="13"/>
      <c r="H22" s="13"/>
      <c r="I22" s="13"/>
      <c r="J22" s="13"/>
      <c r="K22" s="13"/>
    </row>
    <row r="23" spans="1:11">
      <c r="A23" s="14">
        <v>20651</v>
      </c>
      <c r="B23" s="14">
        <v>0</v>
      </c>
      <c r="C23" s="14">
        <v>1984</v>
      </c>
      <c r="D23" s="13"/>
      <c r="E23" s="13"/>
      <c r="F23" s="13"/>
      <c r="G23" s="13"/>
      <c r="H23" s="13"/>
      <c r="I23" s="13"/>
      <c r="J23" s="13"/>
      <c r="K23" s="13"/>
    </row>
    <row r="24" spans="1:11">
      <c r="A24" s="14">
        <v>21068</v>
      </c>
      <c r="B24" s="14">
        <v>0</v>
      </c>
      <c r="C24" s="14">
        <v>1986</v>
      </c>
      <c r="D24" s="13"/>
      <c r="E24" s="13"/>
      <c r="F24" s="13"/>
      <c r="G24" s="13"/>
      <c r="H24" s="13"/>
      <c r="I24" s="13"/>
      <c r="J24" s="13"/>
      <c r="K24" s="13"/>
    </row>
    <row r="25" spans="1:11">
      <c r="A25" s="14">
        <v>23130</v>
      </c>
      <c r="B25" s="14">
        <v>0</v>
      </c>
      <c r="C25" s="14">
        <v>1987</v>
      </c>
      <c r="D25" s="13"/>
      <c r="E25" s="13"/>
      <c r="F25" s="13"/>
      <c r="G25" s="13"/>
      <c r="H25" s="13"/>
      <c r="I25" s="13"/>
      <c r="J25" s="13"/>
      <c r="K25" s="13"/>
    </row>
    <row r="26" spans="1:11">
      <c r="A26" s="14">
        <v>23294</v>
      </c>
      <c r="B26" s="14">
        <v>0</v>
      </c>
      <c r="C26" s="14">
        <v>1987</v>
      </c>
      <c r="D26" s="13"/>
      <c r="E26" s="13"/>
      <c r="F26" s="13"/>
      <c r="G26" s="13"/>
      <c r="H26" s="13"/>
      <c r="I26" s="13"/>
      <c r="J26" s="13"/>
      <c r="K26" s="13"/>
    </row>
    <row r="27" spans="1:11">
      <c r="A27" s="14">
        <v>23662</v>
      </c>
      <c r="B27" s="14">
        <v>1</v>
      </c>
      <c r="C27" s="14">
        <v>1987</v>
      </c>
      <c r="D27" s="13"/>
      <c r="E27" s="13"/>
      <c r="F27" s="13"/>
      <c r="G27" s="13"/>
      <c r="H27" s="13"/>
      <c r="I27" s="13"/>
      <c r="J27" s="13"/>
      <c r="K27" s="13"/>
    </row>
    <row r="28" spans="1:11">
      <c r="A28" s="14">
        <v>19696</v>
      </c>
      <c r="B28" s="14">
        <v>0</v>
      </c>
      <c r="C28" s="14">
        <v>1989</v>
      </c>
      <c r="D28" s="13"/>
      <c r="E28" s="13"/>
      <c r="F28" s="13"/>
      <c r="G28" s="13"/>
      <c r="H28" s="13"/>
      <c r="I28" s="13"/>
      <c r="J28" s="13"/>
      <c r="K28" s="13"/>
    </row>
    <row r="29" spans="1:11">
      <c r="A29" s="14">
        <v>23824</v>
      </c>
      <c r="B29" s="14">
        <v>0</v>
      </c>
      <c r="C29" s="14">
        <v>1990</v>
      </c>
      <c r="D29" s="13"/>
      <c r="E29" s="13"/>
      <c r="F29" s="13"/>
      <c r="G29" s="13"/>
      <c r="H29" s="13"/>
      <c r="I29" s="13"/>
      <c r="J29" s="13"/>
      <c r="K29" s="13"/>
    </row>
    <row r="30" spans="1:11">
      <c r="A30" s="14">
        <v>20874</v>
      </c>
      <c r="B30" s="14">
        <v>0</v>
      </c>
      <c r="C30" s="14">
        <v>1991</v>
      </c>
      <c r="D30" s="13"/>
      <c r="E30" s="13"/>
      <c r="F30" s="13"/>
      <c r="G30" s="13"/>
      <c r="H30" s="13"/>
      <c r="I30" s="13"/>
      <c r="J30" s="13"/>
      <c r="K30" s="13"/>
    </row>
    <row r="31" spans="1:11">
      <c r="A31" s="14">
        <v>23164</v>
      </c>
      <c r="B31" s="14">
        <v>0</v>
      </c>
      <c r="C31" s="14">
        <v>1991</v>
      </c>
      <c r="D31" s="13"/>
      <c r="E31" s="13"/>
      <c r="F31" s="13"/>
      <c r="G31" s="13"/>
      <c r="H31" s="13"/>
      <c r="I31" s="13"/>
      <c r="J31" s="13"/>
      <c r="K31" s="13"/>
    </row>
    <row r="32" spans="1:11">
      <c r="A32" s="14">
        <v>20046</v>
      </c>
      <c r="B32" s="14">
        <v>0</v>
      </c>
      <c r="C32" s="14">
        <v>1992</v>
      </c>
      <c r="D32" s="13"/>
      <c r="E32" s="13"/>
      <c r="F32" s="13"/>
      <c r="G32" s="13"/>
      <c r="H32" s="13"/>
      <c r="I32" s="13"/>
      <c r="J32" s="13"/>
      <c r="K32" s="13"/>
    </row>
    <row r="33" spans="1:11">
      <c r="A33" s="14">
        <v>19415</v>
      </c>
      <c r="B33" s="14">
        <v>0</v>
      </c>
      <c r="C33" s="14">
        <v>1992</v>
      </c>
      <c r="D33" s="13"/>
      <c r="E33" s="13"/>
      <c r="F33" s="13"/>
      <c r="G33" s="13"/>
      <c r="H33" s="13"/>
      <c r="I33" s="13"/>
      <c r="J33" s="13"/>
      <c r="K33" s="13"/>
    </row>
    <row r="34" spans="1:11">
      <c r="A34" s="14">
        <v>23247</v>
      </c>
      <c r="B34" s="14">
        <v>1</v>
      </c>
      <c r="C34" s="14">
        <v>1992</v>
      </c>
      <c r="D34" s="13"/>
      <c r="E34" s="13"/>
      <c r="F34" s="13"/>
      <c r="G34" s="13"/>
      <c r="H34" s="13"/>
      <c r="I34" s="13"/>
      <c r="J34" s="13"/>
      <c r="K34" s="13"/>
    </row>
    <row r="35" spans="1:11">
      <c r="A35" s="14">
        <v>21680</v>
      </c>
      <c r="B35" s="14">
        <v>0</v>
      </c>
      <c r="C35" s="14">
        <v>1993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14">
        <v>23286</v>
      </c>
      <c r="B36" s="14">
        <v>1</v>
      </c>
      <c r="C36" s="14">
        <v>1993</v>
      </c>
      <c r="D36" s="13"/>
      <c r="E36" s="13"/>
      <c r="F36" s="13"/>
      <c r="G36" s="13"/>
      <c r="H36" s="13"/>
      <c r="I36" s="13"/>
      <c r="J36" s="13"/>
      <c r="K36" s="13"/>
    </row>
    <row r="37" spans="1:11">
      <c r="A37" s="14">
        <v>19775</v>
      </c>
      <c r="B37" s="14">
        <v>0</v>
      </c>
      <c r="C37" s="14">
        <v>1994</v>
      </c>
      <c r="D37" s="13"/>
      <c r="E37" s="13"/>
      <c r="F37" s="13"/>
      <c r="G37" s="13"/>
      <c r="H37" s="13"/>
      <c r="I37" s="13"/>
      <c r="J37" s="13"/>
      <c r="K37" s="13"/>
    </row>
    <row r="38" spans="1:11">
      <c r="A38" s="14">
        <v>20234</v>
      </c>
      <c r="B38" s="14">
        <v>1</v>
      </c>
      <c r="C38" s="14">
        <v>1994</v>
      </c>
      <c r="D38" s="13"/>
      <c r="E38" s="13"/>
      <c r="F38" s="13"/>
      <c r="G38" s="13"/>
      <c r="H38" s="13"/>
      <c r="I38" s="13"/>
      <c r="J38" s="13"/>
      <c r="K38" s="13"/>
    </row>
    <row r="39" spans="1:11">
      <c r="A39" s="14">
        <v>22605</v>
      </c>
      <c r="B39" s="14">
        <v>0</v>
      </c>
      <c r="C39" s="14">
        <v>1994</v>
      </c>
      <c r="D39" s="13"/>
      <c r="E39" s="13"/>
      <c r="F39" s="13"/>
      <c r="G39" s="13"/>
      <c r="H39" s="13"/>
      <c r="I39" s="13"/>
      <c r="J39" s="13"/>
      <c r="K39" s="13"/>
    </row>
    <row r="40" spans="1:11">
      <c r="A40" s="14">
        <v>23261</v>
      </c>
      <c r="B40" s="14">
        <v>1</v>
      </c>
      <c r="C40" s="14">
        <v>1994</v>
      </c>
      <c r="D40" s="13"/>
      <c r="E40" s="13"/>
      <c r="F40" s="13"/>
      <c r="G40" s="13"/>
      <c r="H40" s="13"/>
      <c r="I40" s="13"/>
      <c r="J40" s="13"/>
      <c r="K40" s="13"/>
    </row>
    <row r="41" spans="1:11">
      <c r="A41" s="14">
        <v>19792</v>
      </c>
      <c r="B41" s="14">
        <v>1</v>
      </c>
      <c r="C41" s="14">
        <v>1995</v>
      </c>
      <c r="D41" s="13"/>
      <c r="E41" s="13"/>
      <c r="F41" s="13"/>
      <c r="G41" s="13"/>
      <c r="H41" s="13"/>
      <c r="I41" s="13"/>
      <c r="J41" s="13"/>
      <c r="K41" s="13"/>
    </row>
    <row r="42" spans="1:11">
      <c r="A42" s="14">
        <v>19793</v>
      </c>
      <c r="B42" s="14">
        <v>1</v>
      </c>
      <c r="C42" s="14">
        <v>1995</v>
      </c>
      <c r="D42" s="13"/>
      <c r="E42" s="13"/>
      <c r="F42" s="13"/>
      <c r="G42" s="13"/>
      <c r="H42" s="13"/>
      <c r="I42" s="13"/>
      <c r="J42" s="13"/>
      <c r="K42" s="13"/>
    </row>
    <row r="43" spans="1:11">
      <c r="A43" s="14">
        <v>21562</v>
      </c>
      <c r="B43" s="14">
        <v>0</v>
      </c>
      <c r="C43" s="14">
        <v>1995</v>
      </c>
      <c r="D43" s="13"/>
      <c r="E43" s="13"/>
      <c r="F43" s="13"/>
      <c r="G43" s="13"/>
      <c r="H43" s="13"/>
      <c r="I43" s="13"/>
      <c r="J43" s="13"/>
      <c r="K43" s="13"/>
    </row>
    <row r="44" spans="1:11">
      <c r="A44" s="14">
        <v>21669</v>
      </c>
      <c r="B44" s="14">
        <v>0</v>
      </c>
      <c r="C44" s="14">
        <v>1995</v>
      </c>
      <c r="D44" s="13"/>
      <c r="E44" s="13"/>
      <c r="F44" s="13"/>
      <c r="G44" s="13"/>
      <c r="H44" s="13"/>
      <c r="I44" s="13"/>
      <c r="J44" s="13"/>
      <c r="K44" s="13"/>
    </row>
    <row r="45" spans="1:11">
      <c r="A45" s="14">
        <v>22510</v>
      </c>
      <c r="B45" s="14">
        <v>1</v>
      </c>
      <c r="C45" s="14">
        <v>1995</v>
      </c>
      <c r="D45" s="13"/>
      <c r="E45" s="13"/>
      <c r="F45" s="13"/>
      <c r="G45" s="13"/>
      <c r="H45" s="13"/>
      <c r="I45" s="13"/>
      <c r="J45" s="13"/>
      <c r="K45" s="13"/>
    </row>
    <row r="46" spans="1:11">
      <c r="A46" s="14">
        <v>22609</v>
      </c>
      <c r="B46" s="14">
        <v>1</v>
      </c>
      <c r="C46" s="14">
        <v>1995</v>
      </c>
      <c r="D46" s="13"/>
      <c r="E46" s="13"/>
      <c r="F46" s="13"/>
      <c r="G46" s="13"/>
      <c r="H46" s="13"/>
      <c r="I46" s="13"/>
      <c r="J46" s="13"/>
      <c r="K46" s="13"/>
    </row>
    <row r="47" spans="1:11">
      <c r="A47" s="14">
        <v>23313</v>
      </c>
      <c r="B47" s="14">
        <v>1</v>
      </c>
      <c r="C47" s="14">
        <v>1995</v>
      </c>
      <c r="D47" s="13"/>
      <c r="E47" s="13"/>
      <c r="F47" s="13"/>
      <c r="G47" s="13"/>
      <c r="H47" s="13"/>
      <c r="I47" s="13"/>
      <c r="J47" s="13"/>
      <c r="K47" s="13"/>
    </row>
    <row r="48" spans="1:11">
      <c r="A48" s="14">
        <v>19333</v>
      </c>
      <c r="B48" s="14">
        <v>1</v>
      </c>
      <c r="C48" s="14">
        <v>1996</v>
      </c>
      <c r="D48" s="13"/>
      <c r="E48" s="13"/>
      <c r="F48" s="13"/>
      <c r="G48" s="13"/>
      <c r="H48" s="13"/>
      <c r="I48" s="13"/>
      <c r="J48" s="13"/>
      <c r="K48" s="13"/>
    </row>
    <row r="49" spans="1:11">
      <c r="A49" s="14">
        <v>19753</v>
      </c>
      <c r="B49" s="14">
        <v>1</v>
      </c>
      <c r="C49" s="14">
        <v>1996</v>
      </c>
      <c r="D49" s="13"/>
      <c r="E49" s="13"/>
      <c r="F49" s="13"/>
      <c r="G49" s="13"/>
      <c r="H49" s="13"/>
      <c r="I49" s="13"/>
      <c r="J49" s="13"/>
      <c r="K49" s="13"/>
    </row>
    <row r="50" spans="1:11">
      <c r="A50" s="14">
        <v>21260</v>
      </c>
      <c r="B50" s="14">
        <v>0</v>
      </c>
      <c r="C50" s="14">
        <v>1996</v>
      </c>
      <c r="D50" s="13"/>
      <c r="E50" s="13"/>
      <c r="F50" s="13"/>
      <c r="G50" s="13"/>
      <c r="H50" s="13"/>
      <c r="I50" s="13"/>
      <c r="J50" s="13"/>
      <c r="K50" s="13"/>
    </row>
    <row r="51" spans="1:11">
      <c r="A51" s="14">
        <v>21301</v>
      </c>
      <c r="B51" s="14">
        <v>0</v>
      </c>
      <c r="C51" s="14">
        <v>1996</v>
      </c>
      <c r="D51" s="13"/>
      <c r="E51" s="13"/>
      <c r="F51" s="13"/>
      <c r="G51" s="13"/>
      <c r="H51" s="13"/>
      <c r="I51" s="13"/>
      <c r="J51" s="13"/>
      <c r="K51" s="13"/>
    </row>
    <row r="52" spans="1:11">
      <c r="A52" s="14">
        <v>21475</v>
      </c>
      <c r="B52" s="14">
        <v>0</v>
      </c>
      <c r="C52" s="14">
        <v>1996</v>
      </c>
      <c r="D52" s="13"/>
      <c r="E52" s="13"/>
      <c r="F52" s="13"/>
      <c r="G52" s="13"/>
      <c r="H52" s="13"/>
      <c r="I52" s="13"/>
      <c r="J52" s="13"/>
      <c r="K52" s="13"/>
    </row>
    <row r="53" spans="1:11">
      <c r="A53" s="14">
        <v>21839</v>
      </c>
      <c r="B53" s="14">
        <v>1</v>
      </c>
      <c r="C53" s="14">
        <v>1996</v>
      </c>
      <c r="D53" s="13"/>
      <c r="E53" s="13"/>
      <c r="F53" s="13"/>
      <c r="G53" s="13"/>
      <c r="H53" s="13"/>
      <c r="I53" s="13"/>
      <c r="J53" s="13"/>
      <c r="K53" s="13"/>
    </row>
    <row r="54" spans="1:11">
      <c r="A54" s="14">
        <v>22614</v>
      </c>
      <c r="B54" s="14">
        <v>0</v>
      </c>
      <c r="C54" s="14">
        <v>1996</v>
      </c>
      <c r="D54" s="13"/>
      <c r="E54" s="13"/>
      <c r="F54" s="13"/>
      <c r="G54" s="13"/>
      <c r="H54" s="13"/>
      <c r="I54" s="13"/>
      <c r="J54" s="13"/>
      <c r="K54" s="13"/>
    </row>
    <row r="55" spans="1:11">
      <c r="A55" s="14">
        <v>22631</v>
      </c>
      <c r="B55" s="14">
        <v>0</v>
      </c>
      <c r="C55" s="14">
        <v>1996</v>
      </c>
      <c r="D55" s="13"/>
      <c r="E55" s="13"/>
      <c r="F55" s="13"/>
      <c r="G55" s="13"/>
      <c r="H55" s="13"/>
      <c r="I55" s="13"/>
      <c r="J55" s="13"/>
      <c r="K55" s="13"/>
    </row>
    <row r="56" spans="1:11">
      <c r="A56" s="14">
        <v>22643</v>
      </c>
      <c r="B56" s="14">
        <v>0</v>
      </c>
      <c r="C56" s="14">
        <v>1996</v>
      </c>
      <c r="D56" s="13"/>
      <c r="E56" s="13"/>
      <c r="F56" s="13"/>
      <c r="G56" s="13"/>
      <c r="H56" s="13"/>
      <c r="I56" s="13"/>
      <c r="J56" s="13"/>
      <c r="K56" s="13"/>
    </row>
    <row r="57" spans="1:11">
      <c r="A57" s="14">
        <v>22919</v>
      </c>
      <c r="B57" s="14">
        <v>0</v>
      </c>
      <c r="C57" s="14">
        <v>1996</v>
      </c>
      <c r="D57" s="13"/>
      <c r="E57" s="13"/>
      <c r="F57" s="13"/>
      <c r="G57" s="13"/>
      <c r="H57" s="13"/>
      <c r="I57" s="13"/>
      <c r="J57" s="13"/>
      <c r="K57" s="13"/>
    </row>
    <row r="58" spans="1:11">
      <c r="A58" s="14">
        <v>23140</v>
      </c>
      <c r="B58" s="14">
        <v>0</v>
      </c>
      <c r="C58" s="14">
        <v>1996</v>
      </c>
      <c r="D58" s="13"/>
      <c r="E58" s="13"/>
      <c r="F58" s="13"/>
      <c r="G58" s="13"/>
      <c r="H58" s="13"/>
      <c r="I58" s="13"/>
      <c r="J58" s="13"/>
      <c r="K58" s="13"/>
    </row>
    <row r="59" spans="1:11">
      <c r="A59" s="14">
        <v>23143</v>
      </c>
      <c r="B59" s="14">
        <v>0</v>
      </c>
      <c r="C59" s="14">
        <v>1996</v>
      </c>
      <c r="D59" s="13"/>
      <c r="E59" s="13"/>
      <c r="F59" s="13"/>
      <c r="G59" s="13"/>
      <c r="H59" s="13"/>
      <c r="I59" s="13"/>
      <c r="J59" s="13"/>
      <c r="K59" s="13"/>
    </row>
    <row r="60" spans="1:11">
      <c r="A60" s="14">
        <v>23312</v>
      </c>
      <c r="B60" s="14">
        <v>0</v>
      </c>
      <c r="C60" s="14">
        <v>1996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14">
        <v>23316</v>
      </c>
      <c r="B61" s="14">
        <v>0</v>
      </c>
      <c r="C61" s="14">
        <v>1996</v>
      </c>
      <c r="D61" s="13"/>
      <c r="E61" s="13"/>
      <c r="F61" s="13"/>
      <c r="G61" s="13"/>
      <c r="H61" s="13"/>
      <c r="I61" s="13"/>
      <c r="J61" s="13"/>
      <c r="K61" s="13"/>
    </row>
    <row r="62" spans="1:11">
      <c r="A62" s="14">
        <v>23333</v>
      </c>
      <c r="B62" s="14">
        <v>0</v>
      </c>
      <c r="C62" s="14">
        <v>1996</v>
      </c>
      <c r="D62" s="13"/>
      <c r="E62" s="13"/>
      <c r="F62" s="13"/>
      <c r="G62" s="13"/>
      <c r="H62" s="13"/>
      <c r="I62" s="13"/>
      <c r="J62" s="13"/>
      <c r="K62" s="13"/>
    </row>
    <row r="63" spans="1:11">
      <c r="A63" s="14">
        <v>23375</v>
      </c>
      <c r="B63" s="14">
        <v>0</v>
      </c>
      <c r="C63" s="14">
        <v>1996</v>
      </c>
      <c r="D63" s="13"/>
      <c r="E63" s="13"/>
      <c r="F63" s="13"/>
      <c r="G63" s="13"/>
      <c r="H63" s="13"/>
      <c r="I63" s="13"/>
      <c r="J63" s="13"/>
      <c r="K63" s="13"/>
    </row>
    <row r="64" spans="1:11">
      <c r="A64" s="14">
        <v>23432</v>
      </c>
      <c r="B64" s="14">
        <v>0</v>
      </c>
      <c r="C64" s="14">
        <v>1996</v>
      </c>
      <c r="D64" s="13"/>
      <c r="E64" s="13"/>
      <c r="F64" s="13"/>
      <c r="G64" s="13"/>
      <c r="H64" s="13"/>
      <c r="I64" s="13"/>
      <c r="J64" s="13"/>
      <c r="K64" s="13"/>
    </row>
    <row r="65" spans="1:11">
      <c r="A65" s="14">
        <v>23590</v>
      </c>
      <c r="B65" s="14">
        <v>1</v>
      </c>
      <c r="C65" s="14">
        <v>1996</v>
      </c>
      <c r="D65" s="13"/>
      <c r="E65" s="13"/>
      <c r="F65" s="13"/>
      <c r="G65" s="13"/>
      <c r="H65" s="13"/>
      <c r="I65" s="13"/>
      <c r="J65" s="13"/>
      <c r="K65" s="13"/>
    </row>
    <row r="66" spans="1:11">
      <c r="A66" s="14">
        <v>19237</v>
      </c>
      <c r="B66" s="14">
        <v>0</v>
      </c>
      <c r="C66" s="14">
        <v>1997</v>
      </c>
      <c r="D66" s="13"/>
      <c r="E66" s="13"/>
      <c r="F66" s="13"/>
      <c r="G66" s="13"/>
      <c r="H66" s="13"/>
      <c r="I66" s="13"/>
      <c r="J66" s="13"/>
      <c r="K66" s="13"/>
    </row>
    <row r="67" spans="1:11">
      <c r="A67" s="14">
        <v>20055</v>
      </c>
      <c r="B67" s="14">
        <v>0</v>
      </c>
      <c r="C67" s="14">
        <v>1997</v>
      </c>
      <c r="D67" s="13"/>
      <c r="E67" s="13"/>
      <c r="F67" s="13"/>
      <c r="G67" s="13"/>
      <c r="H67" s="13"/>
      <c r="I67" s="13"/>
      <c r="J67" s="13"/>
      <c r="K67" s="13"/>
    </row>
    <row r="68" spans="1:11">
      <c r="A68" s="14">
        <v>14468</v>
      </c>
      <c r="B68" s="14">
        <v>0</v>
      </c>
      <c r="C68" s="14">
        <v>1997</v>
      </c>
      <c r="D68" s="13"/>
      <c r="E68" s="13"/>
      <c r="F68" s="13"/>
      <c r="G68" s="13"/>
      <c r="H68" s="13"/>
      <c r="I68" s="13"/>
      <c r="J68" s="13"/>
      <c r="K68" s="13"/>
    </row>
    <row r="69" spans="1:11">
      <c r="A69" s="14">
        <v>19556</v>
      </c>
      <c r="B69" s="14">
        <v>0</v>
      </c>
      <c r="C69" s="14">
        <v>1997</v>
      </c>
      <c r="D69" s="13"/>
      <c r="E69" s="13"/>
      <c r="F69" s="13"/>
      <c r="G69" s="13"/>
      <c r="H69" s="13"/>
      <c r="I69" s="13"/>
      <c r="J69" s="13"/>
      <c r="K69" s="13"/>
    </row>
    <row r="70" spans="1:11">
      <c r="A70" s="14">
        <v>21510</v>
      </c>
      <c r="B70" s="14">
        <v>0</v>
      </c>
      <c r="C70" s="14">
        <v>1997</v>
      </c>
      <c r="D70" s="13"/>
      <c r="E70" s="13"/>
      <c r="F70" s="13"/>
      <c r="G70" s="13"/>
      <c r="H70" s="13"/>
      <c r="I70" s="13"/>
      <c r="J70" s="13"/>
      <c r="K70" s="13"/>
    </row>
    <row r="71" spans="1:11">
      <c r="A71" s="14">
        <v>21493</v>
      </c>
      <c r="B71" s="14">
        <v>1</v>
      </c>
      <c r="C71" s="14">
        <v>1997</v>
      </c>
      <c r="D71" s="13"/>
      <c r="E71" s="13"/>
      <c r="F71" s="13"/>
      <c r="G71" s="13"/>
      <c r="H71" s="13"/>
      <c r="I71" s="13"/>
      <c r="J71" s="13"/>
      <c r="K71" s="13"/>
    </row>
    <row r="72" spans="1:11">
      <c r="A72" s="14">
        <v>22394</v>
      </c>
      <c r="B72" s="14">
        <v>0</v>
      </c>
      <c r="C72" s="14">
        <v>1997</v>
      </c>
      <c r="D72" s="13"/>
      <c r="E72" s="13"/>
      <c r="F72" s="13"/>
      <c r="G72" s="13"/>
      <c r="H72" s="13"/>
      <c r="I72" s="13"/>
      <c r="J72" s="13"/>
      <c r="K72" s="13"/>
    </row>
    <row r="73" spans="1:11">
      <c r="A73" s="14">
        <v>19498</v>
      </c>
      <c r="B73" s="14">
        <v>0</v>
      </c>
      <c r="C73" s="14">
        <v>1997</v>
      </c>
      <c r="D73" s="13"/>
      <c r="E73" s="13"/>
      <c r="F73" s="13"/>
      <c r="G73" s="13"/>
      <c r="H73" s="13"/>
      <c r="I73" s="13"/>
      <c r="J73" s="13"/>
      <c r="K73" s="13"/>
    </row>
    <row r="74" spans="1:11">
      <c r="A74" s="14">
        <v>22620</v>
      </c>
      <c r="B74" s="14">
        <v>1</v>
      </c>
      <c r="C74" s="14">
        <v>1997</v>
      </c>
      <c r="D74" s="13"/>
      <c r="E74" s="13"/>
      <c r="F74" s="13"/>
      <c r="G74" s="13"/>
      <c r="H74" s="13"/>
      <c r="I74" s="13"/>
      <c r="J74" s="13"/>
      <c r="K74" s="13"/>
    </row>
    <row r="75" spans="1:11">
      <c r="A75" s="14">
        <v>22923</v>
      </c>
      <c r="B75" s="14">
        <v>0</v>
      </c>
      <c r="C75" s="14">
        <v>1997</v>
      </c>
      <c r="D75" s="13"/>
      <c r="E75" s="13"/>
      <c r="F75" s="13"/>
      <c r="G75" s="13"/>
      <c r="H75" s="13"/>
      <c r="I75" s="13"/>
      <c r="J75" s="13"/>
      <c r="K75" s="13"/>
    </row>
    <row r="76" spans="1:11">
      <c r="A76" s="14">
        <v>23144</v>
      </c>
      <c r="B76" s="14">
        <v>0</v>
      </c>
      <c r="C76" s="14">
        <v>1997</v>
      </c>
      <c r="D76" s="13"/>
      <c r="E76" s="13"/>
      <c r="F76" s="13"/>
      <c r="G76" s="13"/>
      <c r="H76" s="13"/>
      <c r="I76" s="13"/>
      <c r="J76" s="13"/>
      <c r="K76" s="13"/>
    </row>
    <row r="77" spans="1:11">
      <c r="A77" s="14">
        <v>23319</v>
      </c>
      <c r="B77" s="14">
        <v>0</v>
      </c>
      <c r="C77" s="14">
        <v>1997</v>
      </c>
      <c r="D77" s="13"/>
      <c r="E77" s="13"/>
      <c r="F77" s="13"/>
      <c r="G77" s="13"/>
      <c r="H77" s="13"/>
      <c r="I77" s="13"/>
      <c r="J77" s="13"/>
      <c r="K77" s="13"/>
    </row>
    <row r="78" spans="1:11">
      <c r="A78" s="14">
        <v>23331</v>
      </c>
      <c r="B78" s="14">
        <v>0</v>
      </c>
      <c r="C78" s="14">
        <v>1997</v>
      </c>
      <c r="D78" s="13"/>
      <c r="E78" s="13"/>
      <c r="F78" s="13"/>
      <c r="G78" s="13"/>
      <c r="H78" s="13"/>
      <c r="I78" s="13"/>
      <c r="J78" s="13"/>
      <c r="K78" s="13"/>
    </row>
    <row r="79" spans="1:11">
      <c r="A79" s="14">
        <v>23364</v>
      </c>
      <c r="B79" s="14">
        <v>0</v>
      </c>
      <c r="C79" s="14">
        <v>1997</v>
      </c>
      <c r="D79" s="13"/>
      <c r="E79" s="13"/>
      <c r="F79" s="13"/>
      <c r="G79" s="13"/>
      <c r="H79" s="13"/>
      <c r="I79" s="13"/>
      <c r="J79" s="13"/>
      <c r="K79" s="13"/>
    </row>
    <row r="80" spans="1:11">
      <c r="A80" s="14">
        <v>20814</v>
      </c>
      <c r="B80" s="14">
        <v>0</v>
      </c>
      <c r="C80" s="14">
        <v>1997</v>
      </c>
      <c r="D80" s="13"/>
      <c r="E80" s="13"/>
      <c r="F80" s="13"/>
      <c r="G80" s="13"/>
      <c r="H80" s="13"/>
      <c r="I80" s="13"/>
      <c r="J80" s="13"/>
      <c r="K80" s="13"/>
    </row>
    <row r="81" spans="1:11">
      <c r="A81" s="14">
        <v>20593</v>
      </c>
      <c r="B81" s="14">
        <v>1</v>
      </c>
      <c r="C81" s="14">
        <v>1997</v>
      </c>
      <c r="D81" s="13"/>
      <c r="E81" s="13"/>
      <c r="F81" s="13"/>
      <c r="G81" s="13"/>
      <c r="H81" s="13"/>
      <c r="I81" s="13"/>
      <c r="J81" s="13"/>
      <c r="K81" s="13"/>
    </row>
    <row r="82" spans="1:11">
      <c r="A82" s="14">
        <v>19521</v>
      </c>
      <c r="B82" s="14">
        <v>1</v>
      </c>
      <c r="C82" s="14">
        <v>1998</v>
      </c>
      <c r="D82" s="13"/>
      <c r="E82" s="13"/>
      <c r="F82" s="13"/>
      <c r="G82" s="13"/>
      <c r="H82" s="13"/>
      <c r="I82" s="13"/>
      <c r="J82" s="13"/>
      <c r="K82" s="13"/>
    </row>
    <row r="83" spans="1:11">
      <c r="A83" s="14">
        <v>19669</v>
      </c>
      <c r="B83" s="14">
        <v>0</v>
      </c>
      <c r="C83" s="14">
        <v>1998</v>
      </c>
      <c r="D83" s="13"/>
      <c r="E83" s="13"/>
      <c r="F83" s="13"/>
      <c r="G83" s="13"/>
      <c r="H83" s="13"/>
      <c r="I83" s="13"/>
      <c r="J83" s="13"/>
      <c r="K83" s="13"/>
    </row>
    <row r="84" spans="1:11">
      <c r="A84" s="14">
        <v>19757</v>
      </c>
      <c r="B84" s="14">
        <v>1</v>
      </c>
      <c r="C84" s="14">
        <v>1998</v>
      </c>
      <c r="D84" s="13"/>
      <c r="E84" s="13"/>
      <c r="F84" s="13"/>
      <c r="G84" s="13"/>
      <c r="H84" s="13"/>
      <c r="I84" s="13"/>
      <c r="J84" s="13"/>
      <c r="K84" s="13"/>
    </row>
    <row r="85" spans="1:11">
      <c r="A85" s="14">
        <v>19919</v>
      </c>
      <c r="B85" s="14">
        <v>1</v>
      </c>
      <c r="C85" s="14">
        <v>1998</v>
      </c>
      <c r="D85" s="13"/>
      <c r="E85" s="13"/>
      <c r="F85" s="13"/>
      <c r="G85" s="13"/>
      <c r="H85" s="13"/>
      <c r="I85" s="13"/>
      <c r="J85" s="13"/>
      <c r="K85" s="13"/>
    </row>
    <row r="86" spans="1:11">
      <c r="A86" s="14">
        <v>19522</v>
      </c>
      <c r="B86" s="14">
        <v>0</v>
      </c>
      <c r="C86" s="14">
        <v>1998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4">
        <v>20071</v>
      </c>
      <c r="B87" s="14">
        <v>1</v>
      </c>
      <c r="C87" s="14">
        <v>1998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4">
        <v>21036</v>
      </c>
      <c r="B88" s="14">
        <v>0</v>
      </c>
      <c r="C88" s="14">
        <v>1998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4">
        <v>20110</v>
      </c>
      <c r="B89" s="14">
        <v>0</v>
      </c>
      <c r="C89" s="14">
        <v>1998</v>
      </c>
      <c r="D89" s="13"/>
      <c r="E89" s="13"/>
      <c r="F89" s="13"/>
      <c r="G89" s="13"/>
      <c r="H89" s="13"/>
      <c r="I89" s="13"/>
      <c r="J89" s="13"/>
      <c r="K89" s="13"/>
    </row>
    <row r="90" spans="1:11">
      <c r="A90" s="14">
        <v>21305</v>
      </c>
      <c r="B90" s="14">
        <v>1</v>
      </c>
      <c r="C90" s="14">
        <v>1998</v>
      </c>
      <c r="D90" s="13"/>
      <c r="E90" s="13"/>
      <c r="F90" s="13"/>
      <c r="G90" s="13"/>
      <c r="H90" s="13"/>
      <c r="I90" s="13"/>
      <c r="J90" s="13"/>
      <c r="K90" s="13"/>
    </row>
    <row r="91" spans="1:11">
      <c r="A91" s="14">
        <v>21341</v>
      </c>
      <c r="B91" s="14">
        <v>0</v>
      </c>
      <c r="C91" s="14">
        <v>1998</v>
      </c>
      <c r="D91" s="13"/>
      <c r="E91" s="13"/>
      <c r="F91" s="13"/>
      <c r="G91" s="13"/>
      <c r="H91" s="13"/>
      <c r="I91" s="13"/>
      <c r="J91" s="13"/>
      <c r="K91" s="13"/>
    </row>
    <row r="92" spans="1:11">
      <c r="A92" s="14">
        <v>21448</v>
      </c>
      <c r="B92" s="14">
        <v>1</v>
      </c>
      <c r="C92" s="14">
        <v>1998</v>
      </c>
      <c r="D92" s="13"/>
      <c r="E92" s="13"/>
      <c r="F92" s="13"/>
      <c r="G92" s="13"/>
      <c r="H92" s="13"/>
      <c r="I92" s="13"/>
      <c r="J92" s="13"/>
      <c r="K92" s="13"/>
    </row>
    <row r="93" spans="1:11">
      <c r="A93" s="14">
        <v>21465</v>
      </c>
      <c r="B93" s="14">
        <v>0</v>
      </c>
      <c r="C93" s="14">
        <v>1998</v>
      </c>
      <c r="D93" s="13"/>
      <c r="E93" s="13"/>
      <c r="F93" s="13"/>
      <c r="G93" s="13"/>
      <c r="H93" s="13"/>
      <c r="I93" s="13"/>
      <c r="J93" s="13"/>
      <c r="K93" s="13"/>
    </row>
    <row r="94" spans="1:11">
      <c r="A94" s="14">
        <v>21278</v>
      </c>
      <c r="B94" s="14">
        <v>0</v>
      </c>
      <c r="C94" s="14">
        <v>1998</v>
      </c>
      <c r="D94" s="13"/>
      <c r="E94" s="13"/>
      <c r="F94" s="13"/>
      <c r="G94" s="13"/>
      <c r="H94" s="13"/>
      <c r="I94" s="13"/>
      <c r="J94" s="13"/>
      <c r="K94" s="13"/>
    </row>
    <row r="95" spans="1:11">
      <c r="A95" s="14">
        <v>21523</v>
      </c>
      <c r="B95" s="14">
        <v>1</v>
      </c>
      <c r="C95" s="14">
        <v>1998</v>
      </c>
      <c r="D95" s="13"/>
      <c r="E95" s="13"/>
      <c r="F95" s="13"/>
      <c r="G95" s="13"/>
      <c r="H95" s="13"/>
      <c r="I95" s="13"/>
      <c r="J95" s="13"/>
      <c r="K95" s="13"/>
    </row>
    <row r="96" spans="1:11">
      <c r="A96" s="14">
        <v>21529</v>
      </c>
      <c r="B96" s="14">
        <v>0</v>
      </c>
      <c r="C96" s="14">
        <v>1998</v>
      </c>
      <c r="D96" s="13"/>
      <c r="E96" s="13"/>
      <c r="F96" s="13"/>
      <c r="G96" s="13"/>
      <c r="H96" s="13"/>
      <c r="I96" s="13"/>
      <c r="J96" s="13"/>
      <c r="K96" s="13"/>
    </row>
    <row r="97" spans="1:11">
      <c r="A97" s="14">
        <v>22038</v>
      </c>
      <c r="B97" s="14">
        <v>0</v>
      </c>
      <c r="C97" s="14">
        <v>1998</v>
      </c>
      <c r="D97" s="13"/>
      <c r="E97" s="13"/>
      <c r="F97" s="13"/>
      <c r="G97" s="13"/>
      <c r="H97" s="13"/>
      <c r="I97" s="13"/>
      <c r="J97" s="13"/>
      <c r="K97" s="13"/>
    </row>
    <row r="98" spans="1:11">
      <c r="A98" s="14">
        <v>22323</v>
      </c>
      <c r="B98" s="14">
        <v>0</v>
      </c>
      <c r="C98" s="14">
        <v>1998</v>
      </c>
      <c r="D98" s="13"/>
      <c r="E98" s="13"/>
      <c r="F98" s="13"/>
      <c r="G98" s="13"/>
      <c r="H98" s="13"/>
      <c r="I98" s="13"/>
      <c r="J98" s="13"/>
      <c r="K98" s="13"/>
    </row>
    <row r="99" spans="1:11">
      <c r="A99" s="14">
        <v>22409</v>
      </c>
      <c r="B99" s="14">
        <v>0</v>
      </c>
      <c r="C99" s="14">
        <v>1998</v>
      </c>
      <c r="D99" s="13"/>
      <c r="E99" s="13"/>
      <c r="F99" s="13"/>
      <c r="G99" s="13"/>
      <c r="H99" s="13"/>
      <c r="I99" s="13"/>
      <c r="J99" s="13"/>
      <c r="K99" s="13"/>
    </row>
    <row r="100" spans="1:11">
      <c r="A100" s="14">
        <v>22528</v>
      </c>
      <c r="B100" s="14">
        <v>0</v>
      </c>
      <c r="C100" s="14">
        <v>1998</v>
      </c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4">
        <v>22539</v>
      </c>
      <c r="B101" s="14">
        <v>0</v>
      </c>
      <c r="C101" s="14">
        <v>1998</v>
      </c>
      <c r="D101" s="13"/>
      <c r="E101" s="13"/>
      <c r="F101" s="13"/>
      <c r="G101" s="13"/>
      <c r="H101" s="13"/>
      <c r="I101" s="13"/>
      <c r="J101" s="13"/>
      <c r="K101" s="13"/>
    </row>
    <row r="102" spans="1:11">
      <c r="A102" s="14">
        <v>22599</v>
      </c>
      <c r="B102" s="14">
        <v>1</v>
      </c>
      <c r="C102" s="14">
        <v>1998</v>
      </c>
      <c r="D102" s="13"/>
      <c r="E102" s="13"/>
      <c r="F102" s="13"/>
      <c r="G102" s="13"/>
      <c r="H102" s="13"/>
      <c r="I102" s="13"/>
      <c r="J102" s="13"/>
      <c r="K102" s="13"/>
    </row>
    <row r="103" spans="1:11">
      <c r="A103" s="14">
        <v>22610</v>
      </c>
      <c r="B103" s="14">
        <v>0</v>
      </c>
      <c r="C103" s="14">
        <v>1998</v>
      </c>
      <c r="D103" s="13"/>
      <c r="E103" s="13"/>
      <c r="F103" s="13"/>
      <c r="G103" s="13"/>
      <c r="H103" s="13"/>
      <c r="I103" s="13"/>
      <c r="J103" s="13"/>
      <c r="K103" s="13"/>
    </row>
    <row r="104" spans="1:11">
      <c r="A104" s="14">
        <v>22623</v>
      </c>
      <c r="B104" s="14">
        <v>1</v>
      </c>
      <c r="C104" s="14">
        <v>1998</v>
      </c>
      <c r="D104" s="13"/>
      <c r="E104" s="13"/>
      <c r="F104" s="13"/>
      <c r="G104" s="13"/>
      <c r="H104" s="13"/>
      <c r="I104" s="13"/>
      <c r="J104" s="13"/>
      <c r="K104" s="13"/>
    </row>
    <row r="105" spans="1:11">
      <c r="A105" s="14">
        <v>22629</v>
      </c>
      <c r="B105" s="14">
        <v>0</v>
      </c>
      <c r="C105" s="14">
        <v>1998</v>
      </c>
      <c r="D105" s="13"/>
      <c r="E105" s="13"/>
      <c r="F105" s="13"/>
      <c r="G105" s="13"/>
      <c r="H105" s="13"/>
      <c r="I105" s="13"/>
      <c r="J105" s="13"/>
      <c r="K105" s="13"/>
    </row>
    <row r="106" spans="1:11">
      <c r="A106" s="14">
        <v>22639</v>
      </c>
      <c r="B106" s="14">
        <v>1</v>
      </c>
      <c r="C106" s="14">
        <v>1998</v>
      </c>
      <c r="D106" s="13"/>
      <c r="E106" s="13"/>
      <c r="F106" s="13"/>
      <c r="G106" s="13"/>
      <c r="H106" s="13"/>
      <c r="I106" s="13"/>
      <c r="J106" s="13"/>
      <c r="K106" s="13"/>
    </row>
    <row r="107" spans="1:11">
      <c r="A107" s="14">
        <v>22640</v>
      </c>
      <c r="B107" s="14">
        <v>1</v>
      </c>
      <c r="C107" s="14">
        <v>1998</v>
      </c>
      <c r="D107" s="13"/>
      <c r="E107" s="13"/>
      <c r="F107" s="13"/>
      <c r="G107" s="13"/>
      <c r="H107" s="13"/>
      <c r="I107" s="13"/>
      <c r="J107" s="13"/>
      <c r="K107" s="13"/>
    </row>
    <row r="108" spans="1:11">
      <c r="A108" s="14">
        <v>22641</v>
      </c>
      <c r="B108" s="14">
        <v>1</v>
      </c>
      <c r="C108" s="14">
        <v>1998</v>
      </c>
      <c r="D108" s="13"/>
      <c r="E108" s="13"/>
      <c r="F108" s="13"/>
      <c r="G108" s="13"/>
      <c r="H108" s="13"/>
      <c r="I108" s="13"/>
      <c r="J108" s="13"/>
      <c r="K108" s="13"/>
    </row>
    <row r="109" spans="1:11">
      <c r="A109" s="14">
        <v>22642</v>
      </c>
      <c r="B109" s="14">
        <v>1</v>
      </c>
      <c r="C109" s="14">
        <v>1998</v>
      </c>
      <c r="D109" s="13"/>
      <c r="E109" s="13"/>
      <c r="F109" s="13"/>
      <c r="G109" s="13"/>
      <c r="H109" s="13"/>
      <c r="I109" s="13"/>
      <c r="J109" s="13"/>
      <c r="K109" s="13"/>
    </row>
    <row r="110" spans="1:11">
      <c r="A110" s="14">
        <v>22718</v>
      </c>
      <c r="B110" s="14">
        <v>1</v>
      </c>
      <c r="C110" s="14">
        <v>1998</v>
      </c>
      <c r="D110" s="13"/>
      <c r="E110" s="13"/>
      <c r="F110" s="13"/>
      <c r="G110" s="13"/>
      <c r="H110" s="13"/>
      <c r="I110" s="13"/>
      <c r="J110" s="13"/>
      <c r="K110" s="13"/>
    </row>
    <row r="111" spans="1:11">
      <c r="A111" s="14">
        <v>22909</v>
      </c>
      <c r="B111" s="14">
        <v>1</v>
      </c>
      <c r="C111" s="14">
        <v>1998</v>
      </c>
      <c r="D111" s="13"/>
      <c r="E111" s="13"/>
      <c r="F111" s="13"/>
      <c r="G111" s="13"/>
      <c r="H111" s="13"/>
      <c r="I111" s="13"/>
      <c r="J111" s="13"/>
      <c r="K111" s="13"/>
    </row>
    <row r="112" spans="1:11">
      <c r="A112" s="14">
        <v>22920</v>
      </c>
      <c r="B112" s="14">
        <v>1</v>
      </c>
      <c r="C112" s="14">
        <v>1998</v>
      </c>
      <c r="D112" s="13"/>
      <c r="E112" s="13"/>
      <c r="F112" s="13"/>
      <c r="G112" s="13"/>
      <c r="H112" s="13"/>
      <c r="I112" s="13"/>
      <c r="J112" s="13"/>
      <c r="K112" s="13"/>
    </row>
    <row r="113" spans="1:11">
      <c r="A113" s="14">
        <v>22922</v>
      </c>
      <c r="B113" s="14">
        <v>1</v>
      </c>
      <c r="C113" s="14">
        <v>1998</v>
      </c>
      <c r="D113" s="13"/>
      <c r="E113" s="13"/>
      <c r="F113" s="13"/>
      <c r="G113" s="13"/>
      <c r="H113" s="13"/>
      <c r="I113" s="13"/>
      <c r="J113" s="13"/>
      <c r="K113" s="13"/>
    </row>
    <row r="114" spans="1:11">
      <c r="A114" s="14">
        <v>23048</v>
      </c>
      <c r="B114" s="14">
        <v>1</v>
      </c>
      <c r="C114" s="14">
        <v>1998</v>
      </c>
      <c r="D114" s="13"/>
      <c r="E114" s="13"/>
      <c r="F114" s="13"/>
      <c r="G114" s="13"/>
      <c r="H114" s="13"/>
      <c r="I114" s="13"/>
      <c r="J114" s="13"/>
      <c r="K114" s="13"/>
    </row>
    <row r="115" spans="1:11">
      <c r="A115" s="14">
        <v>23060</v>
      </c>
      <c r="B115" s="14">
        <v>1</v>
      </c>
      <c r="C115" s="14">
        <v>1998</v>
      </c>
      <c r="D115" s="13"/>
      <c r="E115" s="13"/>
      <c r="F115" s="13"/>
      <c r="G115" s="13"/>
      <c r="H115" s="13"/>
      <c r="I115" s="13"/>
      <c r="J115" s="13"/>
      <c r="K115" s="13"/>
    </row>
    <row r="116" spans="1:11">
      <c r="A116" s="14">
        <v>23241</v>
      </c>
      <c r="B116" s="14">
        <v>0</v>
      </c>
      <c r="C116" s="14">
        <v>1998</v>
      </c>
      <c r="D116" s="13"/>
      <c r="E116" s="13"/>
      <c r="F116" s="13"/>
      <c r="G116" s="13"/>
      <c r="H116" s="13"/>
      <c r="I116" s="13"/>
      <c r="J116" s="13"/>
      <c r="K116" s="13"/>
    </row>
    <row r="117" spans="1:11">
      <c r="A117" s="14">
        <v>23322</v>
      </c>
      <c r="B117" s="14">
        <v>0</v>
      </c>
      <c r="C117" s="14">
        <v>1998</v>
      </c>
      <c r="D117" s="13"/>
      <c r="E117" s="13"/>
      <c r="F117" s="13"/>
      <c r="G117" s="13"/>
      <c r="H117" s="13"/>
      <c r="I117" s="13"/>
      <c r="J117" s="13"/>
      <c r="K117" s="13"/>
    </row>
    <row r="118" spans="1:11">
      <c r="A118" s="14">
        <v>23329</v>
      </c>
      <c r="B118" s="14">
        <v>0</v>
      </c>
      <c r="C118" s="14">
        <v>1998</v>
      </c>
      <c r="D118" s="13"/>
      <c r="E118" s="13"/>
      <c r="F118" s="13"/>
      <c r="G118" s="13"/>
      <c r="H118" s="13"/>
      <c r="I118" s="13"/>
      <c r="J118" s="13"/>
      <c r="K118" s="13"/>
    </row>
    <row r="119" spans="1:11">
      <c r="A119" s="14">
        <v>19472</v>
      </c>
      <c r="B119" s="14">
        <v>0</v>
      </c>
      <c r="C119" s="14">
        <v>1998</v>
      </c>
      <c r="D119" s="13"/>
      <c r="E119" s="13"/>
      <c r="F119" s="13"/>
      <c r="G119" s="13"/>
      <c r="H119" s="13"/>
      <c r="I119" s="13"/>
      <c r="J119" s="13"/>
      <c r="K119" s="13"/>
    </row>
    <row r="120" spans="1:11">
      <c r="A120" s="14">
        <v>23713</v>
      </c>
      <c r="B120" s="14">
        <v>0</v>
      </c>
      <c r="C120" s="14">
        <v>1998</v>
      </c>
      <c r="D120" s="13"/>
      <c r="E120" s="13"/>
      <c r="F120" s="13"/>
      <c r="G120" s="13"/>
      <c r="H120" s="13"/>
      <c r="I120" s="13"/>
      <c r="J120" s="13"/>
      <c r="K120" s="13"/>
    </row>
    <row r="121" spans="1:11">
      <c r="A121" s="14">
        <v>19277</v>
      </c>
      <c r="B121" s="14">
        <v>0</v>
      </c>
      <c r="C121" s="14">
        <v>1999</v>
      </c>
      <c r="D121" s="13"/>
      <c r="E121" s="13"/>
      <c r="F121" s="13"/>
      <c r="G121" s="13"/>
      <c r="H121" s="13"/>
      <c r="I121" s="13"/>
      <c r="J121" s="13"/>
      <c r="K121" s="13"/>
    </row>
    <row r="122" spans="1:11">
      <c r="A122" s="14">
        <v>19529</v>
      </c>
      <c r="B122" s="14">
        <v>0</v>
      </c>
      <c r="C122" s="14">
        <v>1999</v>
      </c>
      <c r="D122" s="13"/>
      <c r="E122" s="13"/>
      <c r="F122" s="13"/>
      <c r="G122" s="13"/>
      <c r="H122" s="13"/>
      <c r="I122" s="13"/>
      <c r="J122" s="13"/>
      <c r="K122" s="13"/>
    </row>
    <row r="123" spans="1:11">
      <c r="A123" s="14">
        <v>19366</v>
      </c>
      <c r="B123" s="14">
        <v>0</v>
      </c>
      <c r="C123" s="14">
        <v>1999</v>
      </c>
      <c r="D123" s="13"/>
      <c r="E123" s="13"/>
      <c r="F123" s="13"/>
      <c r="G123" s="13"/>
      <c r="H123" s="13"/>
      <c r="I123" s="13"/>
      <c r="J123" s="13"/>
      <c r="K123" s="13"/>
    </row>
    <row r="124" spans="1:11">
      <c r="A124" s="14">
        <v>19728</v>
      </c>
      <c r="B124" s="14">
        <v>0</v>
      </c>
      <c r="C124" s="14">
        <v>1999</v>
      </c>
      <c r="D124" s="13"/>
      <c r="E124" s="13"/>
      <c r="F124" s="13"/>
      <c r="G124" s="13"/>
      <c r="H124" s="13"/>
      <c r="I124" s="13"/>
      <c r="J124" s="13"/>
      <c r="K124" s="13"/>
    </row>
    <row r="125" spans="1:11">
      <c r="A125" s="14">
        <v>19286</v>
      </c>
      <c r="B125" s="14">
        <v>0</v>
      </c>
      <c r="C125" s="14">
        <v>1999</v>
      </c>
      <c r="D125" s="13"/>
      <c r="E125" s="13"/>
      <c r="F125" s="13"/>
      <c r="G125" s="13"/>
      <c r="H125" s="13"/>
      <c r="I125" s="13"/>
      <c r="J125" s="13"/>
      <c r="K125" s="13"/>
    </row>
    <row r="126" spans="1:11">
      <c r="A126" s="14">
        <v>19740</v>
      </c>
      <c r="B126" s="14">
        <v>0</v>
      </c>
      <c r="C126" s="14">
        <v>1999</v>
      </c>
      <c r="D126" s="13"/>
      <c r="E126" s="13"/>
      <c r="F126" s="13"/>
      <c r="G126" s="13"/>
      <c r="H126" s="13"/>
      <c r="I126" s="13"/>
      <c r="J126" s="13"/>
      <c r="K126" s="13"/>
    </row>
    <row r="127" spans="1:11">
      <c r="A127" s="14">
        <v>19745</v>
      </c>
      <c r="B127" s="14">
        <v>0</v>
      </c>
      <c r="C127" s="14">
        <v>1999</v>
      </c>
      <c r="D127" s="13"/>
      <c r="E127" s="13"/>
      <c r="F127" s="13"/>
      <c r="G127" s="13"/>
      <c r="H127" s="13"/>
      <c r="I127" s="13"/>
      <c r="J127" s="13"/>
      <c r="K127" s="13"/>
    </row>
    <row r="128" spans="1:11">
      <c r="A128" s="14">
        <v>20382</v>
      </c>
      <c r="B128" s="14">
        <v>0</v>
      </c>
      <c r="C128" s="14">
        <v>1999</v>
      </c>
      <c r="D128" s="13"/>
      <c r="E128" s="13"/>
      <c r="F128" s="13"/>
      <c r="G128" s="13"/>
      <c r="H128" s="13"/>
      <c r="I128" s="13"/>
      <c r="J128" s="13"/>
      <c r="K128" s="13"/>
    </row>
    <row r="129" spans="1:11">
      <c r="A129" s="14">
        <v>20487</v>
      </c>
      <c r="B129" s="14">
        <v>0</v>
      </c>
      <c r="C129" s="14">
        <v>1999</v>
      </c>
      <c r="D129" s="13"/>
      <c r="E129" s="13"/>
      <c r="F129" s="13"/>
      <c r="G129" s="13"/>
      <c r="H129" s="13"/>
      <c r="I129" s="13"/>
      <c r="J129" s="13"/>
      <c r="K129" s="13"/>
    </row>
    <row r="130" spans="1:11">
      <c r="A130" s="14">
        <v>20547</v>
      </c>
      <c r="B130" s="14">
        <v>0</v>
      </c>
      <c r="C130" s="14">
        <v>1999</v>
      </c>
      <c r="D130" s="13"/>
      <c r="E130" s="13"/>
      <c r="F130" s="13"/>
      <c r="G130" s="13"/>
      <c r="H130" s="13"/>
      <c r="I130" s="13"/>
      <c r="J130" s="13"/>
      <c r="K130" s="13"/>
    </row>
    <row r="131" spans="1:11">
      <c r="A131" s="14">
        <v>20661</v>
      </c>
      <c r="B131" s="14">
        <v>0</v>
      </c>
      <c r="C131" s="14">
        <v>1999</v>
      </c>
      <c r="D131" s="13"/>
      <c r="E131" s="13"/>
      <c r="F131" s="13"/>
      <c r="G131" s="13"/>
      <c r="H131" s="13"/>
      <c r="I131" s="13"/>
      <c r="J131" s="13"/>
      <c r="K131" s="13"/>
    </row>
    <row r="132" spans="1:11">
      <c r="A132" s="14">
        <v>21055</v>
      </c>
      <c r="B132" s="14">
        <v>1</v>
      </c>
      <c r="C132" s="14">
        <v>1999</v>
      </c>
      <c r="D132" s="13"/>
      <c r="E132" s="13"/>
      <c r="F132" s="13"/>
      <c r="G132" s="13"/>
      <c r="H132" s="13"/>
      <c r="I132" s="13"/>
      <c r="J132" s="13"/>
      <c r="K132" s="13"/>
    </row>
    <row r="133" spans="1:11">
      <c r="A133" s="14">
        <v>21263</v>
      </c>
      <c r="B133" s="14">
        <v>0</v>
      </c>
      <c r="C133" s="14">
        <v>1999</v>
      </c>
      <c r="D133" s="13"/>
      <c r="E133" s="13"/>
      <c r="F133" s="13"/>
      <c r="G133" s="13"/>
      <c r="H133" s="13"/>
      <c r="I133" s="13"/>
      <c r="J133" s="13"/>
      <c r="K133" s="13"/>
    </row>
    <row r="134" spans="1:11">
      <c r="A134" s="14">
        <v>21293</v>
      </c>
      <c r="B134" s="14">
        <v>0</v>
      </c>
      <c r="C134" s="14">
        <v>1999</v>
      </c>
      <c r="D134" s="13"/>
      <c r="E134" s="13"/>
      <c r="F134" s="13"/>
      <c r="G134" s="13"/>
      <c r="H134" s="13"/>
      <c r="I134" s="13"/>
      <c r="J134" s="13"/>
      <c r="K134" s="13"/>
    </row>
    <row r="135" spans="1:11">
      <c r="A135" s="14">
        <v>21314</v>
      </c>
      <c r="B135" s="14">
        <v>1</v>
      </c>
      <c r="C135" s="14">
        <v>1999</v>
      </c>
      <c r="D135" s="13"/>
      <c r="E135" s="13"/>
      <c r="F135" s="13"/>
      <c r="G135" s="13"/>
      <c r="H135" s="13"/>
      <c r="I135" s="13"/>
      <c r="J135" s="13"/>
      <c r="K135" s="13"/>
    </row>
    <row r="136" spans="1:11">
      <c r="A136" s="14">
        <v>21315</v>
      </c>
      <c r="B136" s="14">
        <v>0</v>
      </c>
      <c r="C136" s="14">
        <v>1999</v>
      </c>
      <c r="D136" s="13"/>
      <c r="E136" s="13"/>
      <c r="F136" s="13"/>
      <c r="G136" s="13"/>
      <c r="H136" s="13"/>
      <c r="I136" s="13"/>
      <c r="J136" s="13"/>
      <c r="K136" s="13"/>
    </row>
    <row r="137" spans="1:11">
      <c r="A137" s="14">
        <v>21338</v>
      </c>
      <c r="B137" s="14">
        <v>1</v>
      </c>
      <c r="C137" s="14">
        <v>1999</v>
      </c>
      <c r="D137" s="13"/>
      <c r="E137" s="13"/>
      <c r="F137" s="13"/>
      <c r="G137" s="13"/>
      <c r="H137" s="13"/>
      <c r="I137" s="13"/>
      <c r="J137" s="13"/>
      <c r="K137" s="13"/>
    </row>
    <row r="138" spans="1:11">
      <c r="A138" s="14">
        <v>21344</v>
      </c>
      <c r="B138" s="14">
        <v>0</v>
      </c>
      <c r="C138" s="14">
        <v>1999</v>
      </c>
      <c r="D138" s="13"/>
      <c r="E138" s="13"/>
      <c r="F138" s="13"/>
      <c r="G138" s="13"/>
      <c r="H138" s="13"/>
      <c r="I138" s="13"/>
      <c r="J138" s="13"/>
      <c r="K138" s="13"/>
    </row>
    <row r="139" spans="1:11">
      <c r="A139" s="14">
        <v>21357</v>
      </c>
      <c r="B139" s="14">
        <v>0</v>
      </c>
      <c r="C139" s="14">
        <v>1999</v>
      </c>
      <c r="D139" s="13"/>
      <c r="E139" s="13"/>
      <c r="F139" s="13"/>
      <c r="G139" s="13"/>
      <c r="H139" s="13"/>
      <c r="I139" s="13"/>
      <c r="J139" s="13"/>
      <c r="K139" s="13"/>
    </row>
    <row r="140" spans="1:11">
      <c r="A140" s="14">
        <v>21449</v>
      </c>
      <c r="B140" s="14">
        <v>0</v>
      </c>
      <c r="C140" s="14">
        <v>1999</v>
      </c>
      <c r="D140" s="13"/>
      <c r="E140" s="13"/>
      <c r="F140" s="13"/>
      <c r="G140" s="13"/>
      <c r="H140" s="13"/>
      <c r="I140" s="13"/>
      <c r="J140" s="13"/>
      <c r="K140" s="13"/>
    </row>
    <row r="141" spans="1:11">
      <c r="A141" s="14">
        <v>21506</v>
      </c>
      <c r="B141" s="14">
        <v>1</v>
      </c>
      <c r="C141" s="14">
        <v>1999</v>
      </c>
      <c r="D141" s="13"/>
      <c r="E141" s="13"/>
      <c r="F141" s="13"/>
      <c r="G141" s="13"/>
      <c r="H141" s="13"/>
      <c r="I141" s="13"/>
      <c r="J141" s="13"/>
      <c r="K141" s="13"/>
    </row>
    <row r="142" spans="1:11">
      <c r="A142" s="14">
        <v>21553</v>
      </c>
      <c r="B142" s="14">
        <v>0</v>
      </c>
      <c r="C142" s="14">
        <v>1999</v>
      </c>
      <c r="D142" s="13"/>
      <c r="E142" s="13"/>
      <c r="F142" s="13"/>
      <c r="G142" s="13"/>
      <c r="H142" s="13"/>
      <c r="I142" s="13"/>
      <c r="J142" s="13"/>
      <c r="K142" s="13"/>
    </row>
    <row r="143" spans="1:11">
      <c r="A143" s="14">
        <v>21652</v>
      </c>
      <c r="B143" s="14">
        <v>0</v>
      </c>
      <c r="C143" s="14">
        <v>1999</v>
      </c>
      <c r="D143" s="13"/>
      <c r="E143" s="13"/>
      <c r="F143" s="13"/>
      <c r="G143" s="13"/>
      <c r="H143" s="13"/>
      <c r="I143" s="13"/>
      <c r="J143" s="13"/>
      <c r="K143" s="13"/>
    </row>
    <row r="144" spans="1:11">
      <c r="A144" s="14">
        <v>22408</v>
      </c>
      <c r="B144" s="14">
        <v>0</v>
      </c>
      <c r="C144" s="14">
        <v>1999</v>
      </c>
      <c r="D144" s="13"/>
      <c r="E144" s="13"/>
      <c r="F144" s="13"/>
      <c r="G144" s="13"/>
      <c r="H144" s="13"/>
      <c r="I144" s="13"/>
      <c r="J144" s="13"/>
      <c r="K144" s="13"/>
    </row>
    <row r="145" spans="1:11">
      <c r="A145" s="14">
        <v>22600</v>
      </c>
      <c r="B145" s="14">
        <v>0</v>
      </c>
      <c r="C145" s="14">
        <v>1999</v>
      </c>
      <c r="D145" s="13"/>
      <c r="E145" s="13"/>
      <c r="F145" s="13"/>
      <c r="G145" s="13"/>
      <c r="H145" s="13"/>
      <c r="I145" s="13"/>
      <c r="J145" s="13"/>
      <c r="K145" s="13"/>
    </row>
    <row r="146" spans="1:11">
      <c r="A146" s="14">
        <v>22602</v>
      </c>
      <c r="B146" s="14">
        <v>0</v>
      </c>
      <c r="C146" s="14">
        <v>1999</v>
      </c>
      <c r="D146" s="13"/>
      <c r="E146" s="13"/>
      <c r="F146" s="13"/>
      <c r="G146" s="13"/>
      <c r="H146" s="13"/>
      <c r="I146" s="13"/>
      <c r="J146" s="13"/>
      <c r="K146" s="13"/>
    </row>
    <row r="147" spans="1:11">
      <c r="A147" s="14">
        <v>22612</v>
      </c>
      <c r="B147" s="14">
        <v>1</v>
      </c>
      <c r="C147" s="14">
        <v>1999</v>
      </c>
      <c r="D147" s="13"/>
      <c r="E147" s="13"/>
      <c r="F147" s="13"/>
      <c r="G147" s="13"/>
      <c r="H147" s="13"/>
      <c r="I147" s="13"/>
      <c r="J147" s="13"/>
      <c r="K147" s="13"/>
    </row>
    <row r="148" spans="1:11">
      <c r="A148" s="14">
        <v>22616</v>
      </c>
      <c r="B148" s="14">
        <v>0</v>
      </c>
      <c r="C148" s="14">
        <v>1999</v>
      </c>
      <c r="D148" s="13"/>
      <c r="E148" s="13"/>
      <c r="F148" s="13"/>
      <c r="G148" s="13"/>
      <c r="H148" s="13"/>
      <c r="I148" s="13"/>
      <c r="J148" s="13"/>
      <c r="K148" s="13"/>
    </row>
    <row r="149" spans="1:11">
      <c r="A149" s="14">
        <v>22625</v>
      </c>
      <c r="B149" s="14">
        <v>0</v>
      </c>
      <c r="C149" s="14">
        <v>1999</v>
      </c>
      <c r="D149" s="13"/>
      <c r="E149" s="13"/>
      <c r="F149" s="13"/>
      <c r="G149" s="13"/>
      <c r="H149" s="13"/>
      <c r="I149" s="13"/>
      <c r="J149" s="13"/>
      <c r="K149" s="13"/>
    </row>
    <row r="150" spans="1:11">
      <c r="A150" s="14">
        <v>22632</v>
      </c>
      <c r="B150" s="14">
        <v>0</v>
      </c>
      <c r="C150" s="14">
        <v>1999</v>
      </c>
      <c r="D150" s="13"/>
      <c r="E150" s="13"/>
      <c r="F150" s="13"/>
      <c r="G150" s="13"/>
      <c r="H150" s="13"/>
      <c r="I150" s="13"/>
      <c r="J150" s="13"/>
      <c r="K150" s="13"/>
    </row>
    <row r="151" spans="1:11">
      <c r="A151" s="14">
        <v>22633</v>
      </c>
      <c r="B151" s="14">
        <v>1</v>
      </c>
      <c r="C151" s="14">
        <v>1999</v>
      </c>
      <c r="D151" s="13"/>
      <c r="E151" s="13"/>
      <c r="F151" s="13"/>
      <c r="G151" s="13"/>
      <c r="H151" s="13"/>
      <c r="I151" s="13"/>
      <c r="J151" s="13"/>
      <c r="K151" s="13"/>
    </row>
    <row r="152" spans="1:11">
      <c r="A152" s="14">
        <v>22676</v>
      </c>
      <c r="B152" s="14">
        <v>0</v>
      </c>
      <c r="C152" s="14">
        <v>1999</v>
      </c>
      <c r="D152" s="13"/>
      <c r="E152" s="13"/>
      <c r="F152" s="13"/>
      <c r="G152" s="13"/>
      <c r="H152" s="13"/>
      <c r="I152" s="13"/>
      <c r="J152" s="13"/>
      <c r="K152" s="13"/>
    </row>
    <row r="153" spans="1:11">
      <c r="A153" s="14">
        <v>23317</v>
      </c>
      <c r="B153" s="14">
        <v>0</v>
      </c>
      <c r="C153" s="14">
        <v>1999</v>
      </c>
      <c r="D153" s="13"/>
      <c r="E153" s="13"/>
      <c r="F153" s="13"/>
      <c r="G153" s="13"/>
      <c r="H153" s="13"/>
      <c r="I153" s="13"/>
      <c r="J153" s="13"/>
      <c r="K153" s="13"/>
    </row>
    <row r="154" spans="1:11">
      <c r="A154" s="14">
        <v>20713</v>
      </c>
      <c r="B154" s="14">
        <v>1</v>
      </c>
      <c r="C154" s="14">
        <v>1999</v>
      </c>
      <c r="D154" s="13"/>
      <c r="E154" s="13"/>
      <c r="F154" s="13"/>
      <c r="G154" s="13"/>
      <c r="H154" s="13"/>
      <c r="I154" s="13"/>
      <c r="J154" s="13"/>
      <c r="K154" s="13"/>
    </row>
    <row r="155" spans="1:11">
      <c r="A155" s="14">
        <v>19667</v>
      </c>
      <c r="B155" s="14">
        <v>0</v>
      </c>
      <c r="C155" s="14">
        <v>1999</v>
      </c>
      <c r="D155" s="13"/>
      <c r="E155" s="13"/>
      <c r="F155" s="13"/>
      <c r="G155" s="13"/>
      <c r="H155" s="13"/>
      <c r="I155" s="13"/>
      <c r="J155" s="13"/>
      <c r="K155" s="13"/>
    </row>
    <row r="156" spans="1:11">
      <c r="A156" s="14">
        <v>23451</v>
      </c>
      <c r="B156" s="14">
        <v>1</v>
      </c>
      <c r="C156" s="14">
        <v>1999</v>
      </c>
      <c r="D156" s="13"/>
      <c r="E156" s="13"/>
      <c r="F156" s="13"/>
      <c r="G156" s="13"/>
      <c r="H156" s="13"/>
      <c r="I156" s="13"/>
      <c r="J156" s="13"/>
      <c r="K156" s="13"/>
    </row>
    <row r="157" spans="1:11">
      <c r="A157" s="14">
        <v>23626</v>
      </c>
      <c r="B157" s="14">
        <v>0</v>
      </c>
      <c r="C157" s="14">
        <v>1999</v>
      </c>
      <c r="D157" s="13"/>
      <c r="E157" s="13"/>
      <c r="F157" s="13"/>
      <c r="G157" s="13"/>
      <c r="H157" s="13"/>
      <c r="I157" s="13"/>
      <c r="J157" s="13"/>
      <c r="K157" s="13"/>
    </row>
    <row r="158" spans="1:11">
      <c r="A158" s="14">
        <v>19964</v>
      </c>
      <c r="B158" s="14">
        <v>0</v>
      </c>
      <c r="C158" s="14">
        <v>1999</v>
      </c>
      <c r="D158" s="13"/>
      <c r="E158" s="13"/>
      <c r="F158" s="13"/>
      <c r="G158" s="13"/>
      <c r="H158" s="13"/>
      <c r="I158" s="13"/>
      <c r="J158" s="13"/>
      <c r="K158" s="13"/>
    </row>
    <row r="159" spans="1:11">
      <c r="A159" s="14">
        <v>23749</v>
      </c>
      <c r="B159" s="14">
        <v>0</v>
      </c>
      <c r="C159" s="14">
        <v>1999</v>
      </c>
      <c r="D159" s="13"/>
      <c r="E159" s="13"/>
      <c r="F159" s="13"/>
      <c r="G159" s="13"/>
      <c r="H159" s="13"/>
      <c r="I159" s="13"/>
      <c r="J159" s="13"/>
      <c r="K159" s="13"/>
    </row>
    <row r="160" spans="1:11">
      <c r="A160" s="14">
        <v>19814</v>
      </c>
      <c r="B160" s="14">
        <v>0</v>
      </c>
      <c r="C160" s="14">
        <v>2000</v>
      </c>
      <c r="D160" s="13"/>
      <c r="E160" s="13"/>
      <c r="F160" s="13"/>
      <c r="G160" s="13"/>
      <c r="H160" s="13"/>
      <c r="I160" s="13"/>
      <c r="J160" s="13"/>
      <c r="K160" s="13"/>
    </row>
    <row r="161" spans="1:11">
      <c r="A161" s="14">
        <v>19928</v>
      </c>
      <c r="B161" s="14">
        <v>0</v>
      </c>
      <c r="C161" s="14">
        <v>2000</v>
      </c>
      <c r="D161" s="13"/>
      <c r="E161" s="13"/>
      <c r="F161" s="13"/>
      <c r="G161" s="13"/>
      <c r="H161" s="13"/>
      <c r="I161" s="13"/>
      <c r="J161" s="13"/>
      <c r="K161" s="13"/>
    </row>
    <row r="162" spans="1:11">
      <c r="A162" s="14">
        <v>19997</v>
      </c>
      <c r="B162" s="14">
        <v>0</v>
      </c>
      <c r="C162" s="14">
        <v>2000</v>
      </c>
      <c r="D162" s="13"/>
      <c r="E162" s="13"/>
      <c r="F162" s="13"/>
      <c r="G162" s="13"/>
      <c r="H162" s="13"/>
      <c r="I162" s="13"/>
      <c r="J162" s="13"/>
      <c r="K162" s="13"/>
    </row>
    <row r="163" spans="1:11">
      <c r="A163" s="14">
        <v>20612</v>
      </c>
      <c r="B163" s="14">
        <v>1</v>
      </c>
      <c r="C163" s="14">
        <v>2000</v>
      </c>
      <c r="D163" s="13"/>
      <c r="E163" s="13"/>
      <c r="F163" s="13"/>
      <c r="G163" s="13"/>
      <c r="H163" s="13"/>
      <c r="I163" s="13"/>
      <c r="J163" s="13"/>
      <c r="K163" s="13"/>
    </row>
    <row r="164" spans="1:11">
      <c r="A164" s="14">
        <v>21317</v>
      </c>
      <c r="B164" s="14">
        <v>0</v>
      </c>
      <c r="C164" s="14">
        <v>2000</v>
      </c>
      <c r="D164" s="13"/>
      <c r="E164" s="13"/>
      <c r="F164" s="13"/>
      <c r="G164" s="13"/>
      <c r="H164" s="13"/>
      <c r="I164" s="13"/>
      <c r="J164" s="13"/>
      <c r="K164" s="13"/>
    </row>
    <row r="165" spans="1:11">
      <c r="A165" s="14">
        <v>21575</v>
      </c>
      <c r="B165" s="14">
        <v>0</v>
      </c>
      <c r="C165" s="14">
        <v>2000</v>
      </c>
      <c r="D165" s="13"/>
      <c r="E165" s="13"/>
      <c r="F165" s="13"/>
      <c r="G165" s="13"/>
      <c r="H165" s="13"/>
      <c r="I165" s="13"/>
      <c r="J165" s="13"/>
      <c r="K165" s="13"/>
    </row>
    <row r="166" spans="1:11">
      <c r="A166" s="14">
        <v>22634</v>
      </c>
      <c r="B166" s="14">
        <v>1</v>
      </c>
      <c r="C166" s="14">
        <v>2000</v>
      </c>
      <c r="D166" s="13"/>
      <c r="E166" s="13"/>
      <c r="F166" s="13"/>
      <c r="G166" s="13"/>
      <c r="H166" s="13"/>
      <c r="I166" s="13"/>
      <c r="J166" s="13"/>
      <c r="K166" s="13"/>
    </row>
    <row r="167" spans="1:11">
      <c r="A167" s="14">
        <v>22635</v>
      </c>
      <c r="B167" s="14">
        <v>0</v>
      </c>
      <c r="C167" s="14">
        <v>2000</v>
      </c>
      <c r="D167" s="13"/>
      <c r="E167" s="13"/>
      <c r="F167" s="13"/>
      <c r="G167" s="13"/>
      <c r="H167" s="13"/>
      <c r="I167" s="13"/>
      <c r="J167" s="13"/>
      <c r="K167" s="13"/>
    </row>
    <row r="168" spans="1:11">
      <c r="A168" s="14">
        <v>22911</v>
      </c>
      <c r="B168" s="14">
        <v>1</v>
      </c>
      <c r="C168" s="14">
        <v>2000</v>
      </c>
      <c r="D168" s="13"/>
      <c r="E168" s="13"/>
      <c r="F168" s="13"/>
      <c r="G168" s="13"/>
      <c r="H168" s="13"/>
      <c r="I168" s="13"/>
      <c r="J168" s="13"/>
      <c r="K168" s="13"/>
    </row>
    <row r="169" spans="1:11">
      <c r="A169" s="14">
        <v>23244</v>
      </c>
      <c r="B169" s="14">
        <v>0</v>
      </c>
      <c r="C169" s="14">
        <v>2000</v>
      </c>
      <c r="D169" s="13"/>
      <c r="E169" s="13"/>
      <c r="F169" s="13"/>
      <c r="G169" s="13"/>
      <c r="H169" s="13"/>
      <c r="I169" s="13"/>
      <c r="J169" s="13"/>
      <c r="K169" s="13"/>
    </row>
    <row r="170" spans="1:11">
      <c r="A170" s="14">
        <v>23246</v>
      </c>
      <c r="B170" s="14">
        <v>0</v>
      </c>
      <c r="C170" s="14">
        <v>2000</v>
      </c>
      <c r="D170" s="13"/>
      <c r="E170" s="13"/>
      <c r="F170" s="13"/>
      <c r="G170" s="13"/>
      <c r="H170" s="13"/>
      <c r="I170" s="13"/>
      <c r="J170" s="13"/>
      <c r="K170" s="13"/>
    </row>
    <row r="171" spans="1:11">
      <c r="A171" s="14">
        <v>23248</v>
      </c>
      <c r="B171" s="14">
        <v>0</v>
      </c>
      <c r="C171" s="14">
        <v>2000</v>
      </c>
      <c r="D171" s="13"/>
      <c r="E171" s="13"/>
      <c r="F171" s="13"/>
      <c r="G171" s="13"/>
      <c r="H171" s="13"/>
      <c r="I171" s="13"/>
      <c r="J171" s="13"/>
      <c r="K171" s="13"/>
    </row>
    <row r="172" spans="1:11">
      <c r="A172" s="14">
        <v>23321</v>
      </c>
      <c r="B172" s="14">
        <v>0</v>
      </c>
      <c r="C172" s="14">
        <v>2000</v>
      </c>
      <c r="D172" s="13"/>
      <c r="E172" s="13"/>
      <c r="F172" s="13"/>
      <c r="G172" s="13"/>
      <c r="H172" s="13"/>
      <c r="I172" s="13"/>
      <c r="J172" s="13"/>
      <c r="K172" s="13"/>
    </row>
    <row r="173" spans="1:11">
      <c r="A173" s="14">
        <v>23607</v>
      </c>
      <c r="B173" s="14">
        <v>0</v>
      </c>
      <c r="C173" s="14">
        <v>2000</v>
      </c>
      <c r="D173" s="13"/>
      <c r="E173" s="13"/>
      <c r="F173" s="13"/>
      <c r="G173" s="13"/>
      <c r="H173" s="13"/>
      <c r="I173" s="13"/>
      <c r="J173" s="13"/>
      <c r="K173" s="13"/>
    </row>
    <row r="174" spans="1:11">
      <c r="A174" s="14">
        <v>23655</v>
      </c>
      <c r="B174" s="14">
        <v>0</v>
      </c>
      <c r="C174" s="14">
        <v>2000</v>
      </c>
      <c r="D174" s="13"/>
      <c r="E174" s="13"/>
      <c r="F174" s="13"/>
      <c r="G174" s="13"/>
      <c r="H174" s="13"/>
      <c r="I174" s="13"/>
      <c r="J174" s="13"/>
      <c r="K174" s="13"/>
    </row>
    <row r="175" spans="1:11">
      <c r="A175" s="14">
        <v>23717</v>
      </c>
      <c r="B175" s="14">
        <v>0</v>
      </c>
      <c r="C175" s="14">
        <v>2000</v>
      </c>
      <c r="D175" s="13"/>
      <c r="E175" s="13"/>
      <c r="F175" s="13"/>
      <c r="G175" s="13"/>
      <c r="H175" s="13"/>
      <c r="I175" s="13"/>
      <c r="J175" s="13"/>
      <c r="K175" s="13"/>
    </row>
    <row r="176" spans="1:11">
      <c r="A176" s="14">
        <v>19877</v>
      </c>
      <c r="B176" s="14">
        <v>0</v>
      </c>
      <c r="C176" s="14">
        <v>2001</v>
      </c>
      <c r="D176" s="13"/>
      <c r="E176" s="13"/>
      <c r="F176" s="13"/>
      <c r="G176" s="13"/>
      <c r="H176" s="13"/>
      <c r="I176" s="13"/>
      <c r="J176" s="13"/>
      <c r="K176" s="13"/>
    </row>
    <row r="177" spans="1:11">
      <c r="A177" s="14">
        <v>21261</v>
      </c>
      <c r="B177" s="14">
        <v>0</v>
      </c>
      <c r="C177" s="14">
        <v>2001</v>
      </c>
      <c r="D177" s="13"/>
      <c r="E177" s="13"/>
      <c r="F177" s="13"/>
      <c r="G177" s="13"/>
      <c r="H177" s="13"/>
      <c r="I177" s="13"/>
      <c r="J177" s="13"/>
      <c r="K177" s="13"/>
    </row>
    <row r="178" spans="1:11">
      <c r="A178" s="14">
        <v>22001</v>
      </c>
      <c r="B178" s="14">
        <v>0</v>
      </c>
      <c r="C178" s="14">
        <v>2001</v>
      </c>
      <c r="D178" s="13"/>
      <c r="E178" s="13"/>
      <c r="F178" s="13"/>
      <c r="G178" s="13"/>
      <c r="H178" s="13"/>
      <c r="I178" s="13"/>
      <c r="J178" s="13"/>
      <c r="K178" s="13"/>
    </row>
    <row r="179" spans="1:11">
      <c r="A179" s="14">
        <v>22057</v>
      </c>
      <c r="B179" s="14">
        <v>0</v>
      </c>
      <c r="C179" s="14">
        <v>2001</v>
      </c>
      <c r="D179" s="13"/>
      <c r="E179" s="13"/>
      <c r="F179" s="13"/>
      <c r="G179" s="13"/>
      <c r="H179" s="13"/>
      <c r="I179" s="13"/>
      <c r="J179" s="13"/>
      <c r="K179" s="13"/>
    </row>
    <row r="180" spans="1:11">
      <c r="A180" s="14">
        <v>22916</v>
      </c>
      <c r="B180" s="14">
        <v>1</v>
      </c>
      <c r="C180" s="14">
        <v>2001</v>
      </c>
      <c r="D180" s="13"/>
      <c r="E180" s="13"/>
      <c r="F180" s="13"/>
      <c r="G180" s="13"/>
      <c r="H180" s="13"/>
      <c r="I180" s="13"/>
      <c r="J180" s="13"/>
      <c r="K180" s="13"/>
    </row>
    <row r="181" spans="1:11">
      <c r="A181" s="14">
        <v>23242</v>
      </c>
      <c r="B181" s="14">
        <v>0</v>
      </c>
      <c r="C181" s="14">
        <v>2001</v>
      </c>
      <c r="D181" s="13"/>
      <c r="E181" s="13"/>
      <c r="F181" s="13"/>
      <c r="G181" s="13"/>
      <c r="H181" s="13"/>
      <c r="I181" s="13"/>
      <c r="J181" s="13"/>
      <c r="K181" s="13"/>
    </row>
    <row r="182" spans="1:11">
      <c r="A182" s="14">
        <v>23254</v>
      </c>
      <c r="B182" s="14">
        <v>0</v>
      </c>
      <c r="C182" s="14">
        <v>2001</v>
      </c>
      <c r="D182" s="13"/>
      <c r="E182" s="13"/>
      <c r="F182" s="13"/>
      <c r="G182" s="13"/>
      <c r="H182" s="13"/>
      <c r="I182" s="13"/>
      <c r="J182" s="13"/>
      <c r="K182" s="13"/>
    </row>
    <row r="183" spans="1:11">
      <c r="A183" s="14">
        <v>22009</v>
      </c>
      <c r="B183" s="14">
        <v>0</v>
      </c>
      <c r="C183" s="14">
        <v>2001</v>
      </c>
      <c r="D183" s="13"/>
      <c r="E183" s="13"/>
      <c r="F183" s="13"/>
      <c r="G183" s="13"/>
      <c r="H183" s="13"/>
      <c r="I183" s="13"/>
      <c r="J183" s="13"/>
      <c r="K183" s="13"/>
    </row>
    <row r="184" spans="1:11">
      <c r="A184" s="14">
        <v>23258</v>
      </c>
      <c r="B184" s="14">
        <v>1</v>
      </c>
      <c r="C184" s="14">
        <v>2001</v>
      </c>
      <c r="D184" s="13"/>
      <c r="E184" s="13"/>
      <c r="F184" s="13"/>
      <c r="G184" s="13"/>
      <c r="H184" s="13"/>
      <c r="I184" s="13"/>
      <c r="J184" s="13"/>
      <c r="K184" s="13"/>
    </row>
    <row r="185" spans="1:11">
      <c r="A185" s="14">
        <v>23243</v>
      </c>
      <c r="B185" s="14">
        <v>0</v>
      </c>
      <c r="C185" s="14">
        <v>2001</v>
      </c>
      <c r="D185" s="13"/>
      <c r="E185" s="13"/>
      <c r="F185" s="13"/>
      <c r="G185" s="13"/>
      <c r="H185" s="13"/>
      <c r="I185" s="13"/>
      <c r="J185" s="13"/>
      <c r="K185" s="13"/>
    </row>
    <row r="186" spans="1:11">
      <c r="A186" s="14">
        <v>19797</v>
      </c>
      <c r="B186" s="14">
        <v>0</v>
      </c>
      <c r="C186" s="14">
        <v>2001</v>
      </c>
      <c r="D186" s="13"/>
      <c r="E186" s="13"/>
      <c r="F186" s="13"/>
      <c r="G186" s="13"/>
      <c r="H186" s="13"/>
      <c r="I186" s="13"/>
      <c r="J186" s="13"/>
      <c r="K186" s="13"/>
    </row>
    <row r="187" spans="1:11">
      <c r="A187" s="14">
        <v>23280</v>
      </c>
      <c r="B187" s="14">
        <v>0</v>
      </c>
      <c r="C187" s="14">
        <v>2001</v>
      </c>
      <c r="D187" s="13"/>
      <c r="E187" s="13"/>
      <c r="F187" s="13"/>
      <c r="G187" s="13"/>
      <c r="H187" s="13"/>
      <c r="I187" s="13"/>
      <c r="J187" s="13"/>
      <c r="K187" s="13"/>
    </row>
    <row r="188" spans="1:11">
      <c r="A188" s="14">
        <v>20562</v>
      </c>
      <c r="B188" s="14">
        <v>0</v>
      </c>
      <c r="C188" s="14">
        <v>2002</v>
      </c>
      <c r="D188" s="13"/>
      <c r="E188" s="13"/>
      <c r="F188" s="13"/>
      <c r="G188" s="13"/>
      <c r="H188" s="13"/>
      <c r="I188" s="13"/>
      <c r="J188" s="13"/>
      <c r="K188" s="13"/>
    </row>
    <row r="189" spans="1:11">
      <c r="A189" s="14">
        <v>23777</v>
      </c>
      <c r="B189" s="14">
        <v>0</v>
      </c>
      <c r="C189" s="14">
        <v>2002</v>
      </c>
      <c r="D189" s="13"/>
      <c r="E189" s="13"/>
      <c r="F189" s="13"/>
      <c r="G189" s="13"/>
      <c r="H189" s="13"/>
      <c r="I189" s="13"/>
      <c r="J189" s="13"/>
      <c r="K189" s="13"/>
    </row>
    <row r="190" spans="1:11">
      <c r="A190" s="14">
        <v>22619</v>
      </c>
      <c r="B190" s="14">
        <v>1</v>
      </c>
      <c r="C190" s="14">
        <v>2003</v>
      </c>
      <c r="D190" s="13"/>
      <c r="E190" s="13"/>
      <c r="F190" s="13"/>
      <c r="G190" s="13"/>
      <c r="H190" s="13"/>
      <c r="I190" s="13"/>
      <c r="J190" s="13"/>
      <c r="K190" s="13"/>
    </row>
    <row r="191" spans="1:11">
      <c r="A191" s="14">
        <v>20536</v>
      </c>
      <c r="B191" s="14">
        <v>0</v>
      </c>
      <c r="C191" s="14">
        <v>2004</v>
      </c>
      <c r="D191" s="13"/>
      <c r="E191" s="13"/>
      <c r="F191" s="13"/>
      <c r="G191" s="13"/>
      <c r="H191" s="13"/>
      <c r="I191" s="13"/>
      <c r="J191" s="13"/>
      <c r="K191" s="13"/>
    </row>
    <row r="192" spans="1:11">
      <c r="A192" s="14">
        <v>19813</v>
      </c>
      <c r="B192" s="14">
        <v>0</v>
      </c>
      <c r="C192" s="14">
        <v>2005</v>
      </c>
      <c r="D192" s="13"/>
      <c r="E192" s="13"/>
      <c r="F192" s="13"/>
      <c r="G192" s="13"/>
      <c r="H192" s="13"/>
      <c r="I192" s="13"/>
      <c r="J192" s="13"/>
      <c r="K192" s="13"/>
    </row>
    <row r="193" spans="1:11">
      <c r="A193" s="14">
        <v>20095</v>
      </c>
      <c r="B193" s="14">
        <v>0</v>
      </c>
      <c r="C193" s="14">
        <v>2005</v>
      </c>
      <c r="D193" s="13"/>
      <c r="E193" s="13"/>
      <c r="F193" s="13"/>
      <c r="G193" s="13"/>
      <c r="H193" s="13"/>
      <c r="I193" s="13"/>
      <c r="J193" s="13"/>
      <c r="K193" s="13"/>
    </row>
    <row r="194" spans="1:11">
      <c r="A194" s="14">
        <v>22869</v>
      </c>
      <c r="B194" s="14">
        <v>1</v>
      </c>
      <c r="C194" s="14">
        <v>2006</v>
      </c>
      <c r="D194" s="13"/>
      <c r="E194" s="13"/>
      <c r="F194" s="13"/>
      <c r="G194" s="13"/>
      <c r="H194" s="13"/>
      <c r="I194" s="13"/>
      <c r="J194" s="13"/>
      <c r="K194" s="13"/>
    </row>
    <row r="195" spans="1:11">
      <c r="A195" s="14">
        <v>19762</v>
      </c>
      <c r="B195" s="14">
        <v>0</v>
      </c>
      <c r="C195" s="14">
        <v>2007</v>
      </c>
      <c r="D195" s="13"/>
      <c r="E195" s="13"/>
      <c r="F195" s="13"/>
      <c r="G195" s="13"/>
      <c r="H195" s="13"/>
      <c r="I195" s="13"/>
      <c r="J195" s="13"/>
      <c r="K195" s="1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154"/>
  <sheetViews>
    <sheetView workbookViewId="0"/>
  </sheetViews>
  <sheetFormatPr baseColWidth="10" defaultColWidth="11.1640625" defaultRowHeight="15" customHeight="1"/>
  <cols>
    <col min="2" max="2" width="6.33203125" customWidth="1"/>
    <col min="5" max="6" width="2.83203125" customWidth="1"/>
    <col min="7" max="7" width="13.5" customWidth="1"/>
    <col min="9" max="9" width="2.1640625" customWidth="1"/>
  </cols>
  <sheetData>
    <row r="1" spans="1:11">
      <c r="A1" s="16" t="s">
        <v>0</v>
      </c>
      <c r="B1" s="12" t="s">
        <v>1</v>
      </c>
      <c r="C1" s="12" t="s">
        <v>2</v>
      </c>
      <c r="D1" s="12" t="s">
        <v>269</v>
      </c>
      <c r="E1" s="13"/>
      <c r="F1" s="13"/>
      <c r="G1" s="12" t="s">
        <v>270</v>
      </c>
      <c r="H1" s="12" t="s">
        <v>271</v>
      </c>
      <c r="J1" s="12" t="s">
        <v>264</v>
      </c>
      <c r="K1" s="12" t="s">
        <v>265</v>
      </c>
    </row>
    <row r="2" spans="1:11">
      <c r="A2" s="14">
        <v>19775</v>
      </c>
      <c r="B2" s="14">
        <v>0</v>
      </c>
      <c r="C2" s="14">
        <v>1994</v>
      </c>
      <c r="D2" s="13" t="e">
        <f t="shared" ref="D2:D154" ca="1" si="0">_xludf.IFS(C:C=1994,"26",C:C=1995,"25",C:C=1996,"24",C:C=1997,"23",C:C=1998,"22",C:C=1999,"21",C:C=2000,"20",C:C=2001,"19",C:C=2002,"18")</f>
        <v>#NAME?</v>
      </c>
      <c r="E2" s="13"/>
      <c r="F2" s="13"/>
      <c r="G2" s="17" t="s">
        <v>272</v>
      </c>
      <c r="H2" s="15">
        <f>COUNTIF(C:C,2002)</f>
        <v>2</v>
      </c>
      <c r="J2" s="17">
        <f>COUNTIF(B:B,"=1")</f>
        <v>46</v>
      </c>
      <c r="K2" s="15">
        <f>COUNTIF(B:B,"=0")</f>
        <v>107</v>
      </c>
    </row>
    <row r="3" spans="1:11">
      <c r="A3" s="14">
        <v>22605</v>
      </c>
      <c r="B3" s="14">
        <v>0</v>
      </c>
      <c r="C3" s="14">
        <v>1994</v>
      </c>
      <c r="D3" s="13" t="e">
        <f t="shared" ca="1" si="0"/>
        <v>#NAME?</v>
      </c>
      <c r="E3" s="13"/>
      <c r="F3" s="13"/>
      <c r="G3" s="17" t="s">
        <v>273</v>
      </c>
      <c r="H3" s="15">
        <f>COUNTIF(C:C,2001)</f>
        <v>12</v>
      </c>
    </row>
    <row r="4" spans="1:11">
      <c r="A4" s="14">
        <v>21562</v>
      </c>
      <c r="B4" s="14">
        <v>0</v>
      </c>
      <c r="C4" s="14">
        <v>1995</v>
      </c>
      <c r="D4" s="13" t="e">
        <f t="shared" ca="1" si="0"/>
        <v>#NAME?</v>
      </c>
      <c r="E4" s="13"/>
      <c r="F4" s="13"/>
      <c r="G4" s="17" t="s">
        <v>274</v>
      </c>
      <c r="H4" s="15">
        <f>COUNTIF(C:C,2000)</f>
        <v>16</v>
      </c>
    </row>
    <row r="5" spans="1:11">
      <c r="A5" s="14">
        <v>21669</v>
      </c>
      <c r="B5" s="14">
        <v>0</v>
      </c>
      <c r="C5" s="14">
        <v>1995</v>
      </c>
      <c r="D5" s="13" t="e">
        <f t="shared" ca="1" si="0"/>
        <v>#NAME?</v>
      </c>
      <c r="E5" s="13"/>
      <c r="F5" s="13"/>
      <c r="G5" s="17" t="s">
        <v>275</v>
      </c>
      <c r="H5" s="15">
        <f>COUNTIF(C:C,1999)</f>
        <v>39</v>
      </c>
    </row>
    <row r="6" spans="1:11">
      <c r="A6" s="14">
        <v>21260</v>
      </c>
      <c r="B6" s="14">
        <v>0</v>
      </c>
      <c r="C6" s="14">
        <v>1996</v>
      </c>
      <c r="D6" s="13" t="e">
        <f t="shared" ca="1" si="0"/>
        <v>#NAME?</v>
      </c>
      <c r="E6" s="13"/>
      <c r="F6" s="13"/>
      <c r="G6" s="17" t="s">
        <v>276</v>
      </c>
      <c r="H6" s="15">
        <f>COUNTIF(C:C,1998)</f>
        <v>39</v>
      </c>
    </row>
    <row r="7" spans="1:11">
      <c r="A7" s="14">
        <v>21301</v>
      </c>
      <c r="B7" s="14">
        <v>0</v>
      </c>
      <c r="C7" s="14">
        <v>1996</v>
      </c>
      <c r="D7" s="13" t="e">
        <f t="shared" ca="1" si="0"/>
        <v>#NAME?</v>
      </c>
      <c r="E7" s="13"/>
      <c r="F7" s="13"/>
      <c r="G7" s="17" t="s">
        <v>277</v>
      </c>
      <c r="H7" s="15">
        <f>COUNTIF(C:C,1997)</f>
        <v>16</v>
      </c>
    </row>
    <row r="8" spans="1:11">
      <c r="A8" s="14">
        <v>21475</v>
      </c>
      <c r="B8" s="14">
        <v>0</v>
      </c>
      <c r="C8" s="14">
        <v>1996</v>
      </c>
      <c r="D8" s="13" t="e">
        <f t="shared" ca="1" si="0"/>
        <v>#NAME?</v>
      </c>
      <c r="E8" s="13"/>
      <c r="F8" s="13"/>
      <c r="G8" s="17" t="s">
        <v>278</v>
      </c>
      <c r="H8" s="15">
        <f>COUNTIF(C:C,1996)</f>
        <v>18</v>
      </c>
    </row>
    <row r="9" spans="1:11">
      <c r="A9" s="14">
        <v>22614</v>
      </c>
      <c r="B9" s="14">
        <v>0</v>
      </c>
      <c r="C9" s="14">
        <v>1996</v>
      </c>
      <c r="D9" s="13" t="e">
        <f t="shared" ca="1" si="0"/>
        <v>#NAME?</v>
      </c>
      <c r="E9" s="13"/>
      <c r="F9" s="13"/>
      <c r="G9" s="17" t="s">
        <v>279</v>
      </c>
      <c r="H9" s="15">
        <f>COUNTIF(C:C,1995)</f>
        <v>7</v>
      </c>
    </row>
    <row r="10" spans="1:11">
      <c r="A10" s="14">
        <v>22631</v>
      </c>
      <c r="B10" s="14">
        <v>0</v>
      </c>
      <c r="C10" s="14">
        <v>1996</v>
      </c>
      <c r="D10" s="13" t="e">
        <f t="shared" ca="1" si="0"/>
        <v>#NAME?</v>
      </c>
      <c r="E10" s="13"/>
      <c r="F10" s="13"/>
      <c r="G10" s="17" t="s">
        <v>280</v>
      </c>
      <c r="H10" s="15">
        <f>COUNTIF(C:C,1994)</f>
        <v>4</v>
      </c>
    </row>
    <row r="11" spans="1:11">
      <c r="A11" s="14">
        <v>22643</v>
      </c>
      <c r="B11" s="14">
        <v>0</v>
      </c>
      <c r="C11" s="14">
        <v>1996</v>
      </c>
      <c r="D11" s="13" t="e">
        <f t="shared" ca="1" si="0"/>
        <v>#NAME?</v>
      </c>
      <c r="E11" s="13"/>
      <c r="F11" s="13"/>
      <c r="G11" s="18" t="s">
        <v>263</v>
      </c>
      <c r="H11" s="19">
        <f>SUM(H2:H10)</f>
        <v>153</v>
      </c>
    </row>
    <row r="12" spans="1:11">
      <c r="A12" s="14">
        <v>22919</v>
      </c>
      <c r="B12" s="14">
        <v>0</v>
      </c>
      <c r="C12" s="14">
        <v>1996</v>
      </c>
      <c r="D12" s="13" t="e">
        <f t="shared" ca="1" si="0"/>
        <v>#NAME?</v>
      </c>
      <c r="E12" s="13"/>
      <c r="F12" s="13"/>
      <c r="G12" s="13"/>
      <c r="H12" s="13"/>
    </row>
    <row r="13" spans="1:11">
      <c r="A13" s="14">
        <v>23140</v>
      </c>
      <c r="B13" s="14">
        <v>0</v>
      </c>
      <c r="C13" s="14">
        <v>1996</v>
      </c>
      <c r="D13" s="13" t="e">
        <f t="shared" ca="1" si="0"/>
        <v>#NAME?</v>
      </c>
      <c r="E13" s="13"/>
      <c r="F13" s="13"/>
      <c r="G13" s="13"/>
      <c r="H13" s="13"/>
    </row>
    <row r="14" spans="1:11">
      <c r="A14" s="14">
        <v>23143</v>
      </c>
      <c r="B14" s="14">
        <v>0</v>
      </c>
      <c r="C14" s="14">
        <v>1996</v>
      </c>
      <c r="D14" s="13" t="e">
        <f t="shared" ca="1" si="0"/>
        <v>#NAME?</v>
      </c>
      <c r="E14" s="13"/>
      <c r="F14" s="13"/>
      <c r="G14" s="13"/>
      <c r="H14" s="13"/>
    </row>
    <row r="15" spans="1:11">
      <c r="A15" s="14">
        <v>23312</v>
      </c>
      <c r="B15" s="14">
        <v>0</v>
      </c>
      <c r="C15" s="14">
        <v>1996</v>
      </c>
      <c r="D15" s="13" t="e">
        <f t="shared" ca="1" si="0"/>
        <v>#NAME?</v>
      </c>
      <c r="E15" s="13"/>
      <c r="F15" s="13"/>
      <c r="G15" s="13"/>
      <c r="H15" s="13"/>
    </row>
    <row r="16" spans="1:11">
      <c r="A16" s="14">
        <v>23316</v>
      </c>
      <c r="B16" s="14">
        <v>0</v>
      </c>
      <c r="C16" s="14">
        <v>1996</v>
      </c>
      <c r="D16" s="13" t="e">
        <f t="shared" ca="1" si="0"/>
        <v>#NAME?</v>
      </c>
      <c r="E16" s="13"/>
      <c r="F16" s="13"/>
      <c r="G16" s="13"/>
      <c r="H16" s="13"/>
    </row>
    <row r="17" spans="1:8">
      <c r="A17" s="14">
        <v>23333</v>
      </c>
      <c r="B17" s="14">
        <v>0</v>
      </c>
      <c r="C17" s="14">
        <v>1996</v>
      </c>
      <c r="D17" s="13" t="e">
        <f t="shared" ca="1" si="0"/>
        <v>#NAME?</v>
      </c>
      <c r="E17" s="13"/>
      <c r="F17" s="13"/>
      <c r="G17" s="13"/>
      <c r="H17" s="13"/>
    </row>
    <row r="18" spans="1:8">
      <c r="A18" s="14">
        <v>23375</v>
      </c>
      <c r="B18" s="14">
        <v>0</v>
      </c>
      <c r="C18" s="14">
        <v>1996</v>
      </c>
      <c r="D18" s="13" t="e">
        <f t="shared" ca="1" si="0"/>
        <v>#NAME?</v>
      </c>
      <c r="E18" s="13"/>
      <c r="F18" s="13"/>
      <c r="G18" s="13"/>
      <c r="H18" s="13"/>
    </row>
    <row r="19" spans="1:8">
      <c r="A19" s="14">
        <v>23432</v>
      </c>
      <c r="B19" s="14">
        <v>0</v>
      </c>
      <c r="C19" s="14">
        <v>1996</v>
      </c>
      <c r="D19" s="13" t="e">
        <f t="shared" ca="1" si="0"/>
        <v>#NAME?</v>
      </c>
      <c r="E19" s="13"/>
      <c r="F19" s="13"/>
      <c r="G19" s="13"/>
      <c r="H19" s="13"/>
    </row>
    <row r="20" spans="1:8">
      <c r="A20" s="14">
        <v>19237</v>
      </c>
      <c r="B20" s="14">
        <v>0</v>
      </c>
      <c r="C20" s="14">
        <v>1997</v>
      </c>
      <c r="D20" s="13" t="e">
        <f t="shared" ca="1" si="0"/>
        <v>#NAME?</v>
      </c>
      <c r="E20" s="13"/>
      <c r="F20" s="13"/>
      <c r="G20" s="13"/>
      <c r="H20" s="13"/>
    </row>
    <row r="21" spans="1:8">
      <c r="A21" s="14">
        <v>20055</v>
      </c>
      <c r="B21" s="14">
        <v>0</v>
      </c>
      <c r="C21" s="14">
        <v>1997</v>
      </c>
      <c r="D21" s="13" t="e">
        <f t="shared" ca="1" si="0"/>
        <v>#NAME?</v>
      </c>
      <c r="E21" s="13"/>
      <c r="F21" s="13"/>
      <c r="G21" s="13"/>
      <c r="H21" s="13"/>
    </row>
    <row r="22" spans="1:8">
      <c r="A22" s="14">
        <v>14468</v>
      </c>
      <c r="B22" s="14">
        <v>0</v>
      </c>
      <c r="C22" s="14">
        <v>1997</v>
      </c>
      <c r="D22" s="13" t="e">
        <f t="shared" ca="1" si="0"/>
        <v>#NAME?</v>
      </c>
      <c r="E22" s="13"/>
      <c r="F22" s="13"/>
      <c r="G22" s="13"/>
      <c r="H22" s="13"/>
    </row>
    <row r="23" spans="1:8">
      <c r="A23" s="14">
        <v>19556</v>
      </c>
      <c r="B23" s="14">
        <v>0</v>
      </c>
      <c r="C23" s="14">
        <v>1997</v>
      </c>
      <c r="D23" s="13" t="e">
        <f t="shared" ca="1" si="0"/>
        <v>#NAME?</v>
      </c>
      <c r="E23" s="13"/>
      <c r="F23" s="13"/>
      <c r="G23" s="13"/>
      <c r="H23" s="13"/>
    </row>
    <row r="24" spans="1:8">
      <c r="A24" s="14">
        <v>21510</v>
      </c>
      <c r="B24" s="14">
        <v>0</v>
      </c>
      <c r="C24" s="14">
        <v>1997</v>
      </c>
      <c r="D24" s="13" t="e">
        <f t="shared" ca="1" si="0"/>
        <v>#NAME?</v>
      </c>
      <c r="E24" s="13"/>
      <c r="F24" s="13"/>
      <c r="G24" s="13"/>
      <c r="H24" s="13"/>
    </row>
    <row r="25" spans="1:8">
      <c r="A25" s="14">
        <v>22394</v>
      </c>
      <c r="B25" s="14">
        <v>0</v>
      </c>
      <c r="C25" s="14">
        <v>1997</v>
      </c>
      <c r="D25" s="13" t="e">
        <f t="shared" ca="1" si="0"/>
        <v>#NAME?</v>
      </c>
      <c r="E25" s="13"/>
      <c r="F25" s="13"/>
      <c r="G25" s="13"/>
      <c r="H25" s="13"/>
    </row>
    <row r="26" spans="1:8">
      <c r="A26" s="14">
        <v>19498</v>
      </c>
      <c r="B26" s="14">
        <v>0</v>
      </c>
      <c r="C26" s="14">
        <v>1997</v>
      </c>
      <c r="D26" s="13" t="e">
        <f t="shared" ca="1" si="0"/>
        <v>#NAME?</v>
      </c>
      <c r="E26" s="13"/>
      <c r="F26" s="13"/>
      <c r="G26" s="13"/>
      <c r="H26" s="13"/>
    </row>
    <row r="27" spans="1:8">
      <c r="A27" s="14">
        <v>22923</v>
      </c>
      <c r="B27" s="14">
        <v>0</v>
      </c>
      <c r="C27" s="14">
        <v>1997</v>
      </c>
      <c r="D27" s="13" t="e">
        <f t="shared" ca="1" si="0"/>
        <v>#NAME?</v>
      </c>
      <c r="E27" s="13"/>
      <c r="F27" s="13"/>
      <c r="G27" s="13"/>
      <c r="H27" s="13"/>
    </row>
    <row r="28" spans="1:8">
      <c r="A28" s="14">
        <v>23144</v>
      </c>
      <c r="B28" s="14">
        <v>0</v>
      </c>
      <c r="C28" s="14">
        <v>1997</v>
      </c>
      <c r="D28" s="13" t="e">
        <f t="shared" ca="1" si="0"/>
        <v>#NAME?</v>
      </c>
      <c r="E28" s="13"/>
      <c r="F28" s="13"/>
      <c r="G28" s="13"/>
      <c r="H28" s="13"/>
    </row>
    <row r="29" spans="1:8">
      <c r="A29" s="14">
        <v>23319</v>
      </c>
      <c r="B29" s="14">
        <v>0</v>
      </c>
      <c r="C29" s="14">
        <v>1997</v>
      </c>
      <c r="D29" s="13" t="e">
        <f t="shared" ca="1" si="0"/>
        <v>#NAME?</v>
      </c>
      <c r="E29" s="13"/>
      <c r="F29" s="13"/>
      <c r="G29" s="13"/>
      <c r="H29" s="13"/>
    </row>
    <row r="30" spans="1:8">
      <c r="A30" s="14">
        <v>23331</v>
      </c>
      <c r="B30" s="14">
        <v>0</v>
      </c>
      <c r="C30" s="14">
        <v>1997</v>
      </c>
      <c r="D30" s="13" t="e">
        <f t="shared" ca="1" si="0"/>
        <v>#NAME?</v>
      </c>
      <c r="E30" s="13"/>
      <c r="F30" s="13"/>
      <c r="G30" s="13"/>
      <c r="H30" s="13"/>
    </row>
    <row r="31" spans="1:8">
      <c r="A31" s="14">
        <v>23364</v>
      </c>
      <c r="B31" s="14">
        <v>0</v>
      </c>
      <c r="C31" s="14">
        <v>1997</v>
      </c>
      <c r="D31" s="13" t="e">
        <f t="shared" ca="1" si="0"/>
        <v>#NAME?</v>
      </c>
      <c r="E31" s="13"/>
      <c r="F31" s="13"/>
      <c r="G31" s="13"/>
      <c r="H31" s="13"/>
    </row>
    <row r="32" spans="1:8">
      <c r="A32" s="14">
        <v>20814</v>
      </c>
      <c r="B32" s="14">
        <v>0</v>
      </c>
      <c r="C32" s="14">
        <v>1997</v>
      </c>
      <c r="D32" s="13" t="e">
        <f t="shared" ca="1" si="0"/>
        <v>#NAME?</v>
      </c>
      <c r="E32" s="13"/>
      <c r="F32" s="13"/>
      <c r="G32" s="13"/>
      <c r="H32" s="13"/>
    </row>
    <row r="33" spans="1:8">
      <c r="A33" s="14">
        <v>19669</v>
      </c>
      <c r="B33" s="14">
        <v>0</v>
      </c>
      <c r="C33" s="14">
        <v>1998</v>
      </c>
      <c r="D33" s="13" t="e">
        <f t="shared" ca="1" si="0"/>
        <v>#NAME?</v>
      </c>
      <c r="E33" s="13"/>
      <c r="F33" s="13"/>
      <c r="G33" s="13"/>
      <c r="H33" s="13"/>
    </row>
    <row r="34" spans="1:8">
      <c r="A34" s="14">
        <v>19522</v>
      </c>
      <c r="B34" s="14">
        <v>0</v>
      </c>
      <c r="C34" s="14">
        <v>1998</v>
      </c>
      <c r="D34" s="13" t="e">
        <f t="shared" ca="1" si="0"/>
        <v>#NAME?</v>
      </c>
      <c r="E34" s="13"/>
      <c r="F34" s="13"/>
      <c r="G34" s="13"/>
      <c r="H34" s="13"/>
    </row>
    <row r="35" spans="1:8">
      <c r="A35" s="14">
        <v>21036</v>
      </c>
      <c r="B35" s="14">
        <v>0</v>
      </c>
      <c r="C35" s="14">
        <v>1998</v>
      </c>
      <c r="D35" s="13" t="e">
        <f t="shared" ca="1" si="0"/>
        <v>#NAME?</v>
      </c>
      <c r="E35" s="13"/>
      <c r="F35" s="13"/>
      <c r="G35" s="13"/>
      <c r="H35" s="13"/>
    </row>
    <row r="36" spans="1:8">
      <c r="A36" s="14">
        <v>20110</v>
      </c>
      <c r="B36" s="14">
        <v>0</v>
      </c>
      <c r="C36" s="14">
        <v>1998</v>
      </c>
      <c r="D36" s="13" t="e">
        <f t="shared" ca="1" si="0"/>
        <v>#NAME?</v>
      </c>
      <c r="E36" s="13"/>
      <c r="F36" s="13"/>
      <c r="G36" s="13"/>
      <c r="H36" s="13"/>
    </row>
    <row r="37" spans="1:8">
      <c r="A37" s="14">
        <v>21341</v>
      </c>
      <c r="B37" s="14">
        <v>0</v>
      </c>
      <c r="C37" s="14">
        <v>1998</v>
      </c>
      <c r="D37" s="13" t="e">
        <f t="shared" ca="1" si="0"/>
        <v>#NAME?</v>
      </c>
      <c r="E37" s="13"/>
      <c r="F37" s="13"/>
      <c r="G37" s="13"/>
      <c r="H37" s="13"/>
    </row>
    <row r="38" spans="1:8">
      <c r="A38" s="14">
        <v>21465</v>
      </c>
      <c r="B38" s="14">
        <v>0</v>
      </c>
      <c r="C38" s="14">
        <v>1998</v>
      </c>
      <c r="D38" s="13" t="e">
        <f t="shared" ca="1" si="0"/>
        <v>#NAME?</v>
      </c>
      <c r="E38" s="13"/>
      <c r="F38" s="13"/>
      <c r="G38" s="13"/>
      <c r="H38" s="13"/>
    </row>
    <row r="39" spans="1:8">
      <c r="A39" s="14">
        <v>21278</v>
      </c>
      <c r="B39" s="14">
        <v>0</v>
      </c>
      <c r="C39" s="14">
        <v>1998</v>
      </c>
      <c r="D39" s="13" t="e">
        <f t="shared" ca="1" si="0"/>
        <v>#NAME?</v>
      </c>
      <c r="E39" s="13"/>
      <c r="F39" s="13"/>
      <c r="G39" s="13"/>
      <c r="H39" s="13"/>
    </row>
    <row r="40" spans="1:8">
      <c r="A40" s="14">
        <v>21529</v>
      </c>
      <c r="B40" s="14">
        <v>0</v>
      </c>
      <c r="C40" s="14">
        <v>1998</v>
      </c>
      <c r="D40" s="13" t="e">
        <f t="shared" ca="1" si="0"/>
        <v>#NAME?</v>
      </c>
      <c r="E40" s="13"/>
      <c r="F40" s="13"/>
      <c r="G40" s="13"/>
      <c r="H40" s="13"/>
    </row>
    <row r="41" spans="1:8">
      <c r="A41" s="14">
        <v>22038</v>
      </c>
      <c r="B41" s="14">
        <v>0</v>
      </c>
      <c r="C41" s="14">
        <v>1998</v>
      </c>
      <c r="D41" s="13" t="e">
        <f t="shared" ca="1" si="0"/>
        <v>#NAME?</v>
      </c>
      <c r="E41" s="13"/>
      <c r="F41" s="13"/>
      <c r="G41" s="13"/>
      <c r="H41" s="13"/>
    </row>
    <row r="42" spans="1:8">
      <c r="A42" s="14">
        <v>22323</v>
      </c>
      <c r="B42" s="14">
        <v>0</v>
      </c>
      <c r="C42" s="14">
        <v>1998</v>
      </c>
      <c r="D42" s="13" t="e">
        <f t="shared" ca="1" si="0"/>
        <v>#NAME?</v>
      </c>
      <c r="E42" s="13"/>
      <c r="F42" s="13"/>
      <c r="G42" s="13"/>
      <c r="H42" s="13"/>
    </row>
    <row r="43" spans="1:8">
      <c r="A43" s="14">
        <v>22409</v>
      </c>
      <c r="B43" s="14">
        <v>0</v>
      </c>
      <c r="C43" s="14">
        <v>1998</v>
      </c>
      <c r="D43" s="13" t="e">
        <f t="shared" ca="1" si="0"/>
        <v>#NAME?</v>
      </c>
      <c r="E43" s="13"/>
      <c r="F43" s="13"/>
      <c r="G43" s="13"/>
      <c r="H43" s="13"/>
    </row>
    <row r="44" spans="1:8">
      <c r="A44" s="14">
        <v>22528</v>
      </c>
      <c r="B44" s="14">
        <v>0</v>
      </c>
      <c r="C44" s="14">
        <v>1998</v>
      </c>
      <c r="D44" s="13" t="e">
        <f t="shared" ca="1" si="0"/>
        <v>#NAME?</v>
      </c>
      <c r="E44" s="13"/>
      <c r="F44" s="13"/>
      <c r="G44" s="13"/>
      <c r="H44" s="13"/>
    </row>
    <row r="45" spans="1:8">
      <c r="A45" s="14">
        <v>22539</v>
      </c>
      <c r="B45" s="14">
        <v>0</v>
      </c>
      <c r="C45" s="14">
        <v>1998</v>
      </c>
      <c r="D45" s="13" t="e">
        <f t="shared" ca="1" si="0"/>
        <v>#NAME?</v>
      </c>
      <c r="E45" s="13"/>
      <c r="F45" s="13"/>
      <c r="G45" s="13"/>
      <c r="H45" s="13"/>
    </row>
    <row r="46" spans="1:8">
      <c r="A46" s="14">
        <v>22610</v>
      </c>
      <c r="B46" s="14">
        <v>0</v>
      </c>
      <c r="C46" s="14">
        <v>1998</v>
      </c>
      <c r="D46" s="13" t="e">
        <f t="shared" ca="1" si="0"/>
        <v>#NAME?</v>
      </c>
      <c r="E46" s="13"/>
      <c r="F46" s="13"/>
      <c r="G46" s="13"/>
      <c r="H46" s="13"/>
    </row>
    <row r="47" spans="1:8">
      <c r="A47" s="14">
        <v>22629</v>
      </c>
      <c r="B47" s="14">
        <v>0</v>
      </c>
      <c r="C47" s="14">
        <v>1998</v>
      </c>
      <c r="D47" s="13" t="e">
        <f t="shared" ca="1" si="0"/>
        <v>#NAME?</v>
      </c>
      <c r="E47" s="13"/>
      <c r="F47" s="13"/>
      <c r="G47" s="13"/>
      <c r="H47" s="13"/>
    </row>
    <row r="48" spans="1:8">
      <c r="A48" s="14">
        <v>23241</v>
      </c>
      <c r="B48" s="14">
        <v>0</v>
      </c>
      <c r="C48" s="14">
        <v>1998</v>
      </c>
      <c r="D48" s="13" t="e">
        <f t="shared" ca="1" si="0"/>
        <v>#NAME?</v>
      </c>
      <c r="E48" s="13"/>
      <c r="F48" s="13"/>
      <c r="G48" s="13"/>
      <c r="H48" s="13"/>
    </row>
    <row r="49" spans="1:8">
      <c r="A49" s="14">
        <v>23322</v>
      </c>
      <c r="B49" s="14">
        <v>0</v>
      </c>
      <c r="C49" s="14">
        <v>1998</v>
      </c>
      <c r="D49" s="13" t="e">
        <f t="shared" ca="1" si="0"/>
        <v>#NAME?</v>
      </c>
      <c r="E49" s="13"/>
      <c r="F49" s="13"/>
      <c r="G49" s="13"/>
      <c r="H49" s="13"/>
    </row>
    <row r="50" spans="1:8">
      <c r="A50" s="14">
        <v>23329</v>
      </c>
      <c r="B50" s="14">
        <v>0</v>
      </c>
      <c r="C50" s="14">
        <v>1998</v>
      </c>
      <c r="D50" s="13" t="e">
        <f t="shared" ca="1" si="0"/>
        <v>#NAME?</v>
      </c>
      <c r="E50" s="13"/>
      <c r="F50" s="13"/>
      <c r="G50" s="13"/>
      <c r="H50" s="13"/>
    </row>
    <row r="51" spans="1:8">
      <c r="A51" s="14">
        <v>19472</v>
      </c>
      <c r="B51" s="14">
        <v>0</v>
      </c>
      <c r="C51" s="14">
        <v>1998</v>
      </c>
      <c r="D51" s="13" t="e">
        <f t="shared" ca="1" si="0"/>
        <v>#NAME?</v>
      </c>
      <c r="E51" s="13"/>
      <c r="F51" s="13"/>
      <c r="G51" s="13"/>
      <c r="H51" s="13"/>
    </row>
    <row r="52" spans="1:8">
      <c r="A52" s="14">
        <v>23713</v>
      </c>
      <c r="B52" s="14">
        <v>0</v>
      </c>
      <c r="C52" s="14">
        <v>1998</v>
      </c>
      <c r="D52" s="13" t="e">
        <f t="shared" ca="1" si="0"/>
        <v>#NAME?</v>
      </c>
      <c r="E52" s="13"/>
      <c r="F52" s="13"/>
      <c r="G52" s="13"/>
      <c r="H52" s="13"/>
    </row>
    <row r="53" spans="1:8">
      <c r="A53" s="14">
        <v>19277</v>
      </c>
      <c r="B53" s="14">
        <v>0</v>
      </c>
      <c r="C53" s="14">
        <v>1999</v>
      </c>
      <c r="D53" s="13" t="e">
        <f t="shared" ca="1" si="0"/>
        <v>#NAME?</v>
      </c>
      <c r="E53" s="13"/>
      <c r="F53" s="13"/>
      <c r="G53" s="13"/>
      <c r="H53" s="13"/>
    </row>
    <row r="54" spans="1:8">
      <c r="A54" s="14">
        <v>19529</v>
      </c>
      <c r="B54" s="14">
        <v>0</v>
      </c>
      <c r="C54" s="14">
        <v>1999</v>
      </c>
      <c r="D54" s="13" t="e">
        <f t="shared" ca="1" si="0"/>
        <v>#NAME?</v>
      </c>
      <c r="E54" s="13"/>
      <c r="F54" s="13"/>
      <c r="G54" s="13"/>
      <c r="H54" s="13"/>
    </row>
    <row r="55" spans="1:8">
      <c r="A55" s="14">
        <v>19366</v>
      </c>
      <c r="B55" s="14">
        <v>0</v>
      </c>
      <c r="C55" s="14">
        <v>1999</v>
      </c>
      <c r="D55" s="13" t="e">
        <f t="shared" ca="1" si="0"/>
        <v>#NAME?</v>
      </c>
      <c r="E55" s="13"/>
      <c r="F55" s="13"/>
      <c r="G55" s="13"/>
      <c r="H55" s="13"/>
    </row>
    <row r="56" spans="1:8">
      <c r="A56" s="14">
        <v>19728</v>
      </c>
      <c r="B56" s="14">
        <v>0</v>
      </c>
      <c r="C56" s="14">
        <v>1999</v>
      </c>
      <c r="D56" s="13" t="e">
        <f t="shared" ca="1" si="0"/>
        <v>#NAME?</v>
      </c>
      <c r="E56" s="13"/>
      <c r="F56" s="13"/>
      <c r="G56" s="13"/>
      <c r="H56" s="13"/>
    </row>
    <row r="57" spans="1:8">
      <c r="A57" s="14">
        <v>19286</v>
      </c>
      <c r="B57" s="14">
        <v>0</v>
      </c>
      <c r="C57" s="14">
        <v>1999</v>
      </c>
      <c r="D57" s="13" t="e">
        <f t="shared" ca="1" si="0"/>
        <v>#NAME?</v>
      </c>
      <c r="E57" s="13"/>
      <c r="F57" s="13"/>
      <c r="G57" s="13"/>
      <c r="H57" s="13"/>
    </row>
    <row r="58" spans="1:8">
      <c r="A58" s="14">
        <v>19740</v>
      </c>
      <c r="B58" s="14">
        <v>0</v>
      </c>
      <c r="C58" s="14">
        <v>1999</v>
      </c>
      <c r="D58" s="13" t="e">
        <f t="shared" ca="1" si="0"/>
        <v>#NAME?</v>
      </c>
      <c r="E58" s="13"/>
      <c r="F58" s="13"/>
      <c r="G58" s="13"/>
      <c r="H58" s="13"/>
    </row>
    <row r="59" spans="1:8">
      <c r="A59" s="14">
        <v>19745</v>
      </c>
      <c r="B59" s="14">
        <v>0</v>
      </c>
      <c r="C59" s="14">
        <v>1999</v>
      </c>
      <c r="D59" s="13" t="e">
        <f t="shared" ca="1" si="0"/>
        <v>#NAME?</v>
      </c>
      <c r="E59" s="13"/>
      <c r="F59" s="13"/>
      <c r="G59" s="13"/>
      <c r="H59" s="13"/>
    </row>
    <row r="60" spans="1:8">
      <c r="A60" s="14">
        <v>20382</v>
      </c>
      <c r="B60" s="14">
        <v>0</v>
      </c>
      <c r="C60" s="14">
        <v>1999</v>
      </c>
      <c r="D60" s="13" t="e">
        <f t="shared" ca="1" si="0"/>
        <v>#NAME?</v>
      </c>
      <c r="E60" s="13"/>
      <c r="F60" s="13"/>
      <c r="G60" s="13"/>
      <c r="H60" s="13"/>
    </row>
    <row r="61" spans="1:8">
      <c r="A61" s="14">
        <v>20487</v>
      </c>
      <c r="B61" s="14">
        <v>0</v>
      </c>
      <c r="C61" s="14">
        <v>1999</v>
      </c>
      <c r="D61" s="13" t="e">
        <f t="shared" ca="1" si="0"/>
        <v>#NAME?</v>
      </c>
      <c r="E61" s="13"/>
      <c r="F61" s="13"/>
      <c r="G61" s="13"/>
      <c r="H61" s="13"/>
    </row>
    <row r="62" spans="1:8">
      <c r="A62" s="14">
        <v>20547</v>
      </c>
      <c r="B62" s="14">
        <v>0</v>
      </c>
      <c r="C62" s="14">
        <v>1999</v>
      </c>
      <c r="D62" s="13" t="e">
        <f t="shared" ca="1" si="0"/>
        <v>#NAME?</v>
      </c>
      <c r="E62" s="13"/>
      <c r="F62" s="13"/>
      <c r="G62" s="13"/>
      <c r="H62" s="13"/>
    </row>
    <row r="63" spans="1:8">
      <c r="A63" s="14">
        <v>20661</v>
      </c>
      <c r="B63" s="14">
        <v>0</v>
      </c>
      <c r="C63" s="14">
        <v>1999</v>
      </c>
      <c r="D63" s="13" t="e">
        <f t="shared" ca="1" si="0"/>
        <v>#NAME?</v>
      </c>
      <c r="E63" s="13"/>
      <c r="F63" s="13"/>
      <c r="G63" s="13"/>
      <c r="H63" s="13"/>
    </row>
    <row r="64" spans="1:8">
      <c r="A64" s="14">
        <v>21263</v>
      </c>
      <c r="B64" s="14">
        <v>0</v>
      </c>
      <c r="C64" s="14">
        <v>1999</v>
      </c>
      <c r="D64" s="13" t="e">
        <f t="shared" ca="1" si="0"/>
        <v>#NAME?</v>
      </c>
      <c r="E64" s="13"/>
      <c r="F64" s="13"/>
      <c r="G64" s="13"/>
      <c r="H64" s="13"/>
    </row>
    <row r="65" spans="1:8">
      <c r="A65" s="14">
        <v>21293</v>
      </c>
      <c r="B65" s="14">
        <v>0</v>
      </c>
      <c r="C65" s="14">
        <v>1999</v>
      </c>
      <c r="D65" s="13" t="e">
        <f t="shared" ca="1" si="0"/>
        <v>#NAME?</v>
      </c>
      <c r="E65" s="13"/>
      <c r="F65" s="13"/>
      <c r="G65" s="13"/>
      <c r="H65" s="13"/>
    </row>
    <row r="66" spans="1:8">
      <c r="A66" s="14">
        <v>21315</v>
      </c>
      <c r="B66" s="14">
        <v>0</v>
      </c>
      <c r="C66" s="14">
        <v>1999</v>
      </c>
      <c r="D66" s="13" t="e">
        <f t="shared" ca="1" si="0"/>
        <v>#NAME?</v>
      </c>
      <c r="E66" s="13"/>
      <c r="F66" s="13"/>
      <c r="G66" s="13"/>
      <c r="H66" s="13"/>
    </row>
    <row r="67" spans="1:8">
      <c r="A67" s="14">
        <v>21344</v>
      </c>
      <c r="B67" s="14">
        <v>0</v>
      </c>
      <c r="C67" s="14">
        <v>1999</v>
      </c>
      <c r="D67" s="13" t="e">
        <f t="shared" ca="1" si="0"/>
        <v>#NAME?</v>
      </c>
      <c r="E67" s="13"/>
      <c r="F67" s="13"/>
      <c r="G67" s="13"/>
      <c r="H67" s="13"/>
    </row>
    <row r="68" spans="1:8">
      <c r="A68" s="14">
        <v>21357</v>
      </c>
      <c r="B68" s="14">
        <v>0</v>
      </c>
      <c r="C68" s="14">
        <v>1999</v>
      </c>
      <c r="D68" s="13" t="e">
        <f t="shared" ca="1" si="0"/>
        <v>#NAME?</v>
      </c>
      <c r="E68" s="13"/>
      <c r="F68" s="13"/>
      <c r="G68" s="13"/>
      <c r="H68" s="13"/>
    </row>
    <row r="69" spans="1:8">
      <c r="A69" s="14">
        <v>21449</v>
      </c>
      <c r="B69" s="14">
        <v>0</v>
      </c>
      <c r="C69" s="14">
        <v>1999</v>
      </c>
      <c r="D69" s="13" t="e">
        <f t="shared" ca="1" si="0"/>
        <v>#NAME?</v>
      </c>
      <c r="E69" s="13"/>
      <c r="F69" s="13"/>
      <c r="G69" s="13"/>
      <c r="H69" s="13"/>
    </row>
    <row r="70" spans="1:8">
      <c r="A70" s="14">
        <v>21553</v>
      </c>
      <c r="B70" s="14">
        <v>0</v>
      </c>
      <c r="C70" s="14">
        <v>1999</v>
      </c>
      <c r="D70" s="13" t="e">
        <f t="shared" ca="1" si="0"/>
        <v>#NAME?</v>
      </c>
      <c r="E70" s="13"/>
      <c r="F70" s="13"/>
      <c r="G70" s="13"/>
      <c r="H70" s="13"/>
    </row>
    <row r="71" spans="1:8">
      <c r="A71" s="14">
        <v>21652</v>
      </c>
      <c r="B71" s="14">
        <v>0</v>
      </c>
      <c r="C71" s="14">
        <v>1999</v>
      </c>
      <c r="D71" s="13" t="e">
        <f t="shared" ca="1" si="0"/>
        <v>#NAME?</v>
      </c>
      <c r="E71" s="13"/>
      <c r="F71" s="13"/>
      <c r="G71" s="13"/>
      <c r="H71" s="13"/>
    </row>
    <row r="72" spans="1:8">
      <c r="A72" s="14">
        <v>22408</v>
      </c>
      <c r="B72" s="14">
        <v>0</v>
      </c>
      <c r="C72" s="14">
        <v>1999</v>
      </c>
      <c r="D72" s="13" t="e">
        <f t="shared" ca="1" si="0"/>
        <v>#NAME?</v>
      </c>
      <c r="E72" s="13"/>
      <c r="F72" s="13"/>
      <c r="G72" s="13"/>
      <c r="H72" s="13"/>
    </row>
    <row r="73" spans="1:8">
      <c r="A73" s="14">
        <v>22600</v>
      </c>
      <c r="B73" s="14">
        <v>0</v>
      </c>
      <c r="C73" s="14">
        <v>1999</v>
      </c>
      <c r="D73" s="13" t="e">
        <f t="shared" ca="1" si="0"/>
        <v>#NAME?</v>
      </c>
      <c r="E73" s="13"/>
      <c r="F73" s="13"/>
      <c r="G73" s="13"/>
      <c r="H73" s="13"/>
    </row>
    <row r="74" spans="1:8">
      <c r="A74" s="14">
        <v>22602</v>
      </c>
      <c r="B74" s="14">
        <v>0</v>
      </c>
      <c r="C74" s="14">
        <v>1999</v>
      </c>
      <c r="D74" s="13" t="e">
        <f t="shared" ca="1" si="0"/>
        <v>#NAME?</v>
      </c>
      <c r="E74" s="13"/>
      <c r="F74" s="13"/>
      <c r="G74" s="13"/>
      <c r="H74" s="13"/>
    </row>
    <row r="75" spans="1:8">
      <c r="A75" s="14">
        <v>22616</v>
      </c>
      <c r="B75" s="14">
        <v>0</v>
      </c>
      <c r="C75" s="14">
        <v>1999</v>
      </c>
      <c r="D75" s="13" t="e">
        <f t="shared" ca="1" si="0"/>
        <v>#NAME?</v>
      </c>
      <c r="E75" s="13"/>
      <c r="F75" s="13"/>
      <c r="G75" s="13"/>
      <c r="H75" s="13"/>
    </row>
    <row r="76" spans="1:8">
      <c r="A76" s="14">
        <v>22625</v>
      </c>
      <c r="B76" s="14">
        <v>0</v>
      </c>
      <c r="C76" s="14">
        <v>1999</v>
      </c>
      <c r="D76" s="13" t="e">
        <f t="shared" ca="1" si="0"/>
        <v>#NAME?</v>
      </c>
      <c r="E76" s="13"/>
      <c r="F76" s="13"/>
      <c r="G76" s="13"/>
      <c r="H76" s="13"/>
    </row>
    <row r="77" spans="1:8">
      <c r="A77" s="14">
        <v>22632</v>
      </c>
      <c r="B77" s="14">
        <v>0</v>
      </c>
      <c r="C77" s="14">
        <v>1999</v>
      </c>
      <c r="D77" s="13" t="e">
        <f t="shared" ca="1" si="0"/>
        <v>#NAME?</v>
      </c>
      <c r="E77" s="13"/>
      <c r="F77" s="13"/>
      <c r="G77" s="13"/>
      <c r="H77" s="13"/>
    </row>
    <row r="78" spans="1:8">
      <c r="A78" s="14">
        <v>22676</v>
      </c>
      <c r="B78" s="14">
        <v>0</v>
      </c>
      <c r="C78" s="14">
        <v>1999</v>
      </c>
      <c r="D78" s="13" t="e">
        <f t="shared" ca="1" si="0"/>
        <v>#NAME?</v>
      </c>
      <c r="E78" s="13"/>
      <c r="F78" s="13"/>
      <c r="G78" s="13"/>
      <c r="H78" s="13"/>
    </row>
    <row r="79" spans="1:8">
      <c r="A79" s="14">
        <v>23317</v>
      </c>
      <c r="B79" s="14">
        <v>0</v>
      </c>
      <c r="C79" s="14">
        <v>1999</v>
      </c>
      <c r="D79" s="13" t="e">
        <f t="shared" ca="1" si="0"/>
        <v>#NAME?</v>
      </c>
      <c r="E79" s="13"/>
      <c r="F79" s="13"/>
      <c r="G79" s="13"/>
      <c r="H79" s="13"/>
    </row>
    <row r="80" spans="1:8">
      <c r="A80" s="14">
        <v>19667</v>
      </c>
      <c r="B80" s="14">
        <v>0</v>
      </c>
      <c r="C80" s="14">
        <v>1999</v>
      </c>
      <c r="D80" s="13" t="e">
        <f t="shared" ca="1" si="0"/>
        <v>#NAME?</v>
      </c>
      <c r="E80" s="13"/>
      <c r="F80" s="13"/>
      <c r="G80" s="13"/>
      <c r="H80" s="13"/>
    </row>
    <row r="81" spans="1:8">
      <c r="A81" s="14">
        <v>23626</v>
      </c>
      <c r="B81" s="14">
        <v>0</v>
      </c>
      <c r="C81" s="14">
        <v>1999</v>
      </c>
      <c r="D81" s="13" t="e">
        <f t="shared" ca="1" si="0"/>
        <v>#NAME?</v>
      </c>
      <c r="E81" s="13"/>
      <c r="F81" s="13"/>
      <c r="G81" s="13"/>
      <c r="H81" s="13"/>
    </row>
    <row r="82" spans="1:8">
      <c r="A82" s="14">
        <v>19964</v>
      </c>
      <c r="B82" s="14">
        <v>0</v>
      </c>
      <c r="C82" s="14">
        <v>1999</v>
      </c>
      <c r="D82" s="13" t="e">
        <f t="shared" ca="1" si="0"/>
        <v>#NAME?</v>
      </c>
      <c r="E82" s="13"/>
      <c r="F82" s="13"/>
      <c r="G82" s="13"/>
      <c r="H82" s="13"/>
    </row>
    <row r="83" spans="1:8">
      <c r="A83" s="14">
        <v>23749</v>
      </c>
      <c r="B83" s="14">
        <v>0</v>
      </c>
      <c r="C83" s="14">
        <v>1999</v>
      </c>
      <c r="D83" s="13" t="e">
        <f t="shared" ca="1" si="0"/>
        <v>#NAME?</v>
      </c>
      <c r="E83" s="13"/>
      <c r="F83" s="13"/>
      <c r="G83" s="13"/>
      <c r="H83" s="13"/>
    </row>
    <row r="84" spans="1:8">
      <c r="A84" s="14">
        <v>19814</v>
      </c>
      <c r="B84" s="14">
        <v>0</v>
      </c>
      <c r="C84" s="14">
        <v>2000</v>
      </c>
      <c r="D84" s="13" t="e">
        <f t="shared" ca="1" si="0"/>
        <v>#NAME?</v>
      </c>
      <c r="E84" s="13"/>
      <c r="F84" s="13"/>
      <c r="G84" s="13"/>
      <c r="H84" s="13"/>
    </row>
    <row r="85" spans="1:8">
      <c r="A85" s="14">
        <v>19928</v>
      </c>
      <c r="B85" s="14">
        <v>0</v>
      </c>
      <c r="C85" s="14">
        <v>2000</v>
      </c>
      <c r="D85" s="13" t="e">
        <f t="shared" ca="1" si="0"/>
        <v>#NAME?</v>
      </c>
      <c r="E85" s="13"/>
      <c r="F85" s="13"/>
      <c r="G85" s="13"/>
      <c r="H85" s="13"/>
    </row>
    <row r="86" spans="1:8">
      <c r="A86" s="14">
        <v>19997</v>
      </c>
      <c r="B86" s="14">
        <v>0</v>
      </c>
      <c r="C86" s="14">
        <v>2000</v>
      </c>
      <c r="D86" s="13" t="e">
        <f t="shared" ca="1" si="0"/>
        <v>#NAME?</v>
      </c>
      <c r="E86" s="13"/>
      <c r="F86" s="13"/>
      <c r="G86" s="13"/>
      <c r="H86" s="13"/>
    </row>
    <row r="87" spans="1:8">
      <c r="A87" s="14">
        <v>21317</v>
      </c>
      <c r="B87" s="14">
        <v>0</v>
      </c>
      <c r="C87" s="14">
        <v>2000</v>
      </c>
      <c r="D87" s="13" t="e">
        <f t="shared" ca="1" si="0"/>
        <v>#NAME?</v>
      </c>
      <c r="E87" s="13"/>
      <c r="F87" s="13"/>
      <c r="G87" s="13"/>
      <c r="H87" s="13"/>
    </row>
    <row r="88" spans="1:8">
      <c r="A88" s="14">
        <v>21575</v>
      </c>
      <c r="B88" s="14">
        <v>0</v>
      </c>
      <c r="C88" s="14">
        <v>2000</v>
      </c>
      <c r="D88" s="13" t="e">
        <f t="shared" ca="1" si="0"/>
        <v>#NAME?</v>
      </c>
      <c r="E88" s="13"/>
      <c r="F88" s="13"/>
      <c r="G88" s="13"/>
      <c r="H88" s="13"/>
    </row>
    <row r="89" spans="1:8">
      <c r="A89" s="14">
        <v>22635</v>
      </c>
      <c r="B89" s="14">
        <v>0</v>
      </c>
      <c r="C89" s="14">
        <v>2000</v>
      </c>
      <c r="D89" s="13" t="e">
        <f t="shared" ca="1" si="0"/>
        <v>#NAME?</v>
      </c>
      <c r="E89" s="13"/>
      <c r="F89" s="13"/>
      <c r="G89" s="13"/>
      <c r="H89" s="13"/>
    </row>
    <row r="90" spans="1:8">
      <c r="A90" s="14">
        <v>23244</v>
      </c>
      <c r="B90" s="14">
        <v>0</v>
      </c>
      <c r="C90" s="14">
        <v>2000</v>
      </c>
      <c r="D90" s="13" t="e">
        <f t="shared" ca="1" si="0"/>
        <v>#NAME?</v>
      </c>
      <c r="E90" s="13"/>
      <c r="F90" s="13"/>
      <c r="G90" s="13"/>
      <c r="H90" s="13"/>
    </row>
    <row r="91" spans="1:8">
      <c r="A91" s="14">
        <v>23246</v>
      </c>
      <c r="B91" s="14">
        <v>0</v>
      </c>
      <c r="C91" s="14">
        <v>2000</v>
      </c>
      <c r="D91" s="13" t="e">
        <f t="shared" ca="1" si="0"/>
        <v>#NAME?</v>
      </c>
      <c r="E91" s="13"/>
      <c r="F91" s="13"/>
      <c r="G91" s="13"/>
      <c r="H91" s="13"/>
    </row>
    <row r="92" spans="1:8">
      <c r="A92" s="14">
        <v>23248</v>
      </c>
      <c r="B92" s="14">
        <v>0</v>
      </c>
      <c r="C92" s="14">
        <v>2000</v>
      </c>
      <c r="D92" s="13" t="e">
        <f t="shared" ca="1" si="0"/>
        <v>#NAME?</v>
      </c>
      <c r="E92" s="13"/>
      <c r="F92" s="13"/>
      <c r="G92" s="13"/>
      <c r="H92" s="13"/>
    </row>
    <row r="93" spans="1:8">
      <c r="A93" s="14">
        <v>23321</v>
      </c>
      <c r="B93" s="14">
        <v>0</v>
      </c>
      <c r="C93" s="14">
        <v>2000</v>
      </c>
      <c r="D93" s="13" t="e">
        <f t="shared" ca="1" si="0"/>
        <v>#NAME?</v>
      </c>
      <c r="E93" s="13"/>
      <c r="F93" s="13"/>
      <c r="G93" s="13"/>
      <c r="H93" s="13"/>
    </row>
    <row r="94" spans="1:8">
      <c r="A94" s="14">
        <v>23607</v>
      </c>
      <c r="B94" s="14">
        <v>0</v>
      </c>
      <c r="C94" s="14">
        <v>2000</v>
      </c>
      <c r="D94" s="13" t="e">
        <f t="shared" ca="1" si="0"/>
        <v>#NAME?</v>
      </c>
      <c r="E94" s="13"/>
      <c r="F94" s="13"/>
      <c r="G94" s="13"/>
      <c r="H94" s="13"/>
    </row>
    <row r="95" spans="1:8">
      <c r="A95" s="14">
        <v>23655</v>
      </c>
      <c r="B95" s="14">
        <v>0</v>
      </c>
      <c r="C95" s="14">
        <v>2000</v>
      </c>
      <c r="D95" s="13" t="e">
        <f t="shared" ca="1" si="0"/>
        <v>#NAME?</v>
      </c>
      <c r="E95" s="13"/>
      <c r="F95" s="13"/>
      <c r="G95" s="13"/>
      <c r="H95" s="13"/>
    </row>
    <row r="96" spans="1:8">
      <c r="A96" s="14">
        <v>23717</v>
      </c>
      <c r="B96" s="14">
        <v>0</v>
      </c>
      <c r="C96" s="14">
        <v>2000</v>
      </c>
      <c r="D96" s="13" t="e">
        <f t="shared" ca="1" si="0"/>
        <v>#NAME?</v>
      </c>
      <c r="E96" s="13"/>
      <c r="F96" s="13"/>
      <c r="G96" s="13"/>
      <c r="H96" s="13"/>
    </row>
    <row r="97" spans="1:8">
      <c r="A97" s="14">
        <v>19877</v>
      </c>
      <c r="B97" s="14">
        <v>0</v>
      </c>
      <c r="C97" s="14">
        <v>2001</v>
      </c>
      <c r="D97" s="13" t="e">
        <f t="shared" ca="1" si="0"/>
        <v>#NAME?</v>
      </c>
      <c r="E97" s="13"/>
      <c r="F97" s="13"/>
      <c r="G97" s="13"/>
      <c r="H97" s="13"/>
    </row>
    <row r="98" spans="1:8">
      <c r="A98" s="14">
        <v>21261</v>
      </c>
      <c r="B98" s="14">
        <v>0</v>
      </c>
      <c r="C98" s="14">
        <v>2001</v>
      </c>
      <c r="D98" s="13" t="e">
        <f t="shared" ca="1" si="0"/>
        <v>#NAME?</v>
      </c>
      <c r="E98" s="13"/>
      <c r="F98" s="13"/>
      <c r="G98" s="13"/>
      <c r="H98" s="13"/>
    </row>
    <row r="99" spans="1:8">
      <c r="A99" s="14">
        <v>22001</v>
      </c>
      <c r="B99" s="14">
        <v>0</v>
      </c>
      <c r="C99" s="14">
        <v>2001</v>
      </c>
      <c r="D99" s="13" t="e">
        <f t="shared" ca="1" si="0"/>
        <v>#NAME?</v>
      </c>
      <c r="E99" s="13"/>
      <c r="F99" s="13"/>
      <c r="G99" s="13"/>
      <c r="H99" s="13"/>
    </row>
    <row r="100" spans="1:8">
      <c r="A100" s="14">
        <v>22057</v>
      </c>
      <c r="B100" s="14">
        <v>0</v>
      </c>
      <c r="C100" s="14">
        <v>2001</v>
      </c>
      <c r="D100" s="13" t="e">
        <f t="shared" ca="1" si="0"/>
        <v>#NAME?</v>
      </c>
      <c r="E100" s="13"/>
      <c r="F100" s="13"/>
      <c r="G100" s="13"/>
      <c r="H100" s="13"/>
    </row>
    <row r="101" spans="1:8">
      <c r="A101" s="14">
        <v>23242</v>
      </c>
      <c r="B101" s="14">
        <v>0</v>
      </c>
      <c r="C101" s="14">
        <v>2001</v>
      </c>
      <c r="D101" s="13" t="e">
        <f t="shared" ca="1" si="0"/>
        <v>#NAME?</v>
      </c>
      <c r="E101" s="13"/>
      <c r="F101" s="13"/>
      <c r="G101" s="13"/>
      <c r="H101" s="13"/>
    </row>
    <row r="102" spans="1:8">
      <c r="A102" s="14">
        <v>23254</v>
      </c>
      <c r="B102" s="14">
        <v>0</v>
      </c>
      <c r="C102" s="14">
        <v>2001</v>
      </c>
      <c r="D102" s="13" t="e">
        <f t="shared" ca="1" si="0"/>
        <v>#NAME?</v>
      </c>
      <c r="E102" s="13"/>
      <c r="F102" s="13"/>
      <c r="G102" s="13"/>
      <c r="H102" s="13"/>
    </row>
    <row r="103" spans="1:8">
      <c r="A103" s="14">
        <v>22009</v>
      </c>
      <c r="B103" s="14">
        <v>0</v>
      </c>
      <c r="C103" s="14">
        <v>2001</v>
      </c>
      <c r="D103" s="13" t="e">
        <f t="shared" ca="1" si="0"/>
        <v>#NAME?</v>
      </c>
      <c r="E103" s="13"/>
      <c r="F103" s="13"/>
      <c r="G103" s="13"/>
      <c r="H103" s="13"/>
    </row>
    <row r="104" spans="1:8">
      <c r="A104" s="14">
        <v>23243</v>
      </c>
      <c r="B104" s="14">
        <v>0</v>
      </c>
      <c r="C104" s="14">
        <v>2001</v>
      </c>
      <c r="D104" s="13" t="e">
        <f t="shared" ca="1" si="0"/>
        <v>#NAME?</v>
      </c>
      <c r="E104" s="13"/>
      <c r="F104" s="13"/>
      <c r="G104" s="13"/>
      <c r="H104" s="13"/>
    </row>
    <row r="105" spans="1:8">
      <c r="A105" s="14">
        <v>19797</v>
      </c>
      <c r="B105" s="14">
        <v>0</v>
      </c>
      <c r="C105" s="14">
        <v>2001</v>
      </c>
      <c r="D105" s="13" t="e">
        <f t="shared" ca="1" si="0"/>
        <v>#NAME?</v>
      </c>
      <c r="E105" s="13"/>
      <c r="F105" s="13"/>
      <c r="G105" s="13"/>
      <c r="H105" s="13"/>
    </row>
    <row r="106" spans="1:8">
      <c r="A106" s="14">
        <v>23280</v>
      </c>
      <c r="B106" s="14">
        <v>0</v>
      </c>
      <c r="C106" s="14">
        <v>2001</v>
      </c>
      <c r="D106" s="13" t="e">
        <f t="shared" ca="1" si="0"/>
        <v>#NAME?</v>
      </c>
      <c r="E106" s="13"/>
      <c r="F106" s="13"/>
      <c r="G106" s="13"/>
      <c r="H106" s="13"/>
    </row>
    <row r="107" spans="1:8">
      <c r="A107" s="14">
        <v>20562</v>
      </c>
      <c r="B107" s="14">
        <v>0</v>
      </c>
      <c r="C107" s="14">
        <v>2002</v>
      </c>
      <c r="D107" s="13" t="e">
        <f t="shared" ca="1" si="0"/>
        <v>#NAME?</v>
      </c>
      <c r="E107" s="13"/>
      <c r="F107" s="13"/>
      <c r="G107" s="13"/>
      <c r="H107" s="13"/>
    </row>
    <row r="108" spans="1:8">
      <c r="A108" s="14">
        <v>23777</v>
      </c>
      <c r="B108" s="14">
        <v>0</v>
      </c>
      <c r="C108" s="14">
        <v>2002</v>
      </c>
      <c r="D108" s="13" t="e">
        <f t="shared" ca="1" si="0"/>
        <v>#NAME?</v>
      </c>
      <c r="E108" s="13"/>
      <c r="F108" s="13"/>
      <c r="G108" s="13"/>
      <c r="H108" s="13"/>
    </row>
    <row r="109" spans="1:8">
      <c r="A109" s="14">
        <v>20234</v>
      </c>
      <c r="B109" s="14">
        <v>1</v>
      </c>
      <c r="C109" s="14">
        <v>1994</v>
      </c>
      <c r="D109" s="13" t="e">
        <f t="shared" ca="1" si="0"/>
        <v>#NAME?</v>
      </c>
      <c r="E109" s="13"/>
      <c r="F109" s="13"/>
      <c r="G109" s="13"/>
      <c r="H109" s="13"/>
    </row>
    <row r="110" spans="1:8">
      <c r="A110" s="14">
        <v>23261</v>
      </c>
      <c r="B110" s="14">
        <v>1</v>
      </c>
      <c r="C110" s="14">
        <v>1994</v>
      </c>
      <c r="D110" s="13" t="e">
        <f t="shared" ca="1" si="0"/>
        <v>#NAME?</v>
      </c>
      <c r="E110" s="13"/>
      <c r="F110" s="13"/>
      <c r="G110" s="13"/>
      <c r="H110" s="13"/>
    </row>
    <row r="111" spans="1:8">
      <c r="A111" s="14">
        <v>19792</v>
      </c>
      <c r="B111" s="14">
        <v>1</v>
      </c>
      <c r="C111" s="14">
        <v>1995</v>
      </c>
      <c r="D111" s="13" t="e">
        <f t="shared" ca="1" si="0"/>
        <v>#NAME?</v>
      </c>
      <c r="E111" s="13"/>
      <c r="F111" s="13"/>
      <c r="G111" s="13"/>
      <c r="H111" s="13"/>
    </row>
    <row r="112" spans="1:8">
      <c r="A112" s="14">
        <v>19793</v>
      </c>
      <c r="B112" s="14">
        <v>1</v>
      </c>
      <c r="C112" s="14">
        <v>1995</v>
      </c>
      <c r="D112" s="13" t="e">
        <f t="shared" ca="1" si="0"/>
        <v>#NAME?</v>
      </c>
      <c r="E112" s="13"/>
      <c r="F112" s="13"/>
      <c r="G112" s="13"/>
      <c r="H112" s="13"/>
    </row>
    <row r="113" spans="1:8">
      <c r="A113" s="14">
        <v>22510</v>
      </c>
      <c r="B113" s="14">
        <v>1</v>
      </c>
      <c r="C113" s="14">
        <v>1995</v>
      </c>
      <c r="D113" s="13" t="e">
        <f t="shared" ca="1" si="0"/>
        <v>#NAME?</v>
      </c>
      <c r="E113" s="13"/>
      <c r="F113" s="13"/>
      <c r="G113" s="13"/>
      <c r="H113" s="13"/>
    </row>
    <row r="114" spans="1:8">
      <c r="A114" s="14">
        <v>22609</v>
      </c>
      <c r="B114" s="14">
        <v>1</v>
      </c>
      <c r="C114" s="14">
        <v>1995</v>
      </c>
      <c r="D114" s="13" t="e">
        <f t="shared" ca="1" si="0"/>
        <v>#NAME?</v>
      </c>
      <c r="E114" s="13"/>
      <c r="F114" s="13"/>
      <c r="G114" s="13"/>
      <c r="H114" s="13"/>
    </row>
    <row r="115" spans="1:8">
      <c r="A115" s="14">
        <v>23313</v>
      </c>
      <c r="B115" s="14">
        <v>1</v>
      </c>
      <c r="C115" s="14">
        <v>1995</v>
      </c>
      <c r="D115" s="13" t="e">
        <f t="shared" ca="1" si="0"/>
        <v>#NAME?</v>
      </c>
      <c r="E115" s="13"/>
      <c r="F115" s="13"/>
      <c r="G115" s="13"/>
      <c r="H115" s="13"/>
    </row>
    <row r="116" spans="1:8">
      <c r="A116" s="14">
        <v>19333</v>
      </c>
      <c r="B116" s="14">
        <v>1</v>
      </c>
      <c r="C116" s="14">
        <v>1996</v>
      </c>
      <c r="D116" s="13" t="e">
        <f t="shared" ca="1" si="0"/>
        <v>#NAME?</v>
      </c>
      <c r="E116" s="13"/>
      <c r="F116" s="13"/>
      <c r="G116" s="13"/>
      <c r="H116" s="13"/>
    </row>
    <row r="117" spans="1:8">
      <c r="A117" s="14">
        <v>19753</v>
      </c>
      <c r="B117" s="14">
        <v>1</v>
      </c>
      <c r="C117" s="14">
        <v>1996</v>
      </c>
      <c r="D117" s="13" t="e">
        <f t="shared" ca="1" si="0"/>
        <v>#NAME?</v>
      </c>
      <c r="E117" s="13"/>
      <c r="F117" s="13"/>
      <c r="G117" s="13"/>
      <c r="H117" s="13"/>
    </row>
    <row r="118" spans="1:8">
      <c r="A118" s="14">
        <v>21839</v>
      </c>
      <c r="B118" s="14">
        <v>1</v>
      </c>
      <c r="C118" s="14">
        <v>1996</v>
      </c>
      <c r="D118" s="13" t="e">
        <f t="shared" ca="1" si="0"/>
        <v>#NAME?</v>
      </c>
      <c r="E118" s="13"/>
      <c r="F118" s="13"/>
      <c r="G118" s="13"/>
      <c r="H118" s="13"/>
    </row>
    <row r="119" spans="1:8">
      <c r="A119" s="14">
        <v>23590</v>
      </c>
      <c r="B119" s="14">
        <v>1</v>
      </c>
      <c r="C119" s="14">
        <v>1996</v>
      </c>
      <c r="D119" s="13" t="e">
        <f t="shared" ca="1" si="0"/>
        <v>#NAME?</v>
      </c>
      <c r="E119" s="13"/>
      <c r="F119" s="13"/>
      <c r="G119" s="13"/>
      <c r="H119" s="13"/>
    </row>
    <row r="120" spans="1:8">
      <c r="A120" s="14">
        <v>21493</v>
      </c>
      <c r="B120" s="14">
        <v>1</v>
      </c>
      <c r="C120" s="14">
        <v>1997</v>
      </c>
      <c r="D120" s="13" t="e">
        <f t="shared" ca="1" si="0"/>
        <v>#NAME?</v>
      </c>
      <c r="E120" s="13"/>
      <c r="F120" s="13"/>
      <c r="G120" s="13"/>
      <c r="H120" s="13"/>
    </row>
    <row r="121" spans="1:8">
      <c r="A121" s="14">
        <v>22620</v>
      </c>
      <c r="B121" s="14">
        <v>1</v>
      </c>
      <c r="C121" s="14">
        <v>1997</v>
      </c>
      <c r="D121" s="13" t="e">
        <f t="shared" ca="1" si="0"/>
        <v>#NAME?</v>
      </c>
      <c r="E121" s="13"/>
      <c r="F121" s="13"/>
      <c r="G121" s="13"/>
      <c r="H121" s="13"/>
    </row>
    <row r="122" spans="1:8">
      <c r="A122" s="14">
        <v>20593</v>
      </c>
      <c r="B122" s="14">
        <v>1</v>
      </c>
      <c r="C122" s="14">
        <v>1997</v>
      </c>
      <c r="D122" s="13" t="e">
        <f t="shared" ca="1" si="0"/>
        <v>#NAME?</v>
      </c>
      <c r="E122" s="13"/>
      <c r="F122" s="13"/>
      <c r="G122" s="13"/>
      <c r="H122" s="13"/>
    </row>
    <row r="123" spans="1:8">
      <c r="A123" s="14">
        <v>19521</v>
      </c>
      <c r="B123" s="14">
        <v>1</v>
      </c>
      <c r="C123" s="14">
        <v>1998</v>
      </c>
      <c r="D123" s="13" t="e">
        <f t="shared" ca="1" si="0"/>
        <v>#NAME?</v>
      </c>
      <c r="E123" s="13"/>
      <c r="F123" s="13"/>
      <c r="G123" s="13"/>
      <c r="H123" s="13"/>
    </row>
    <row r="124" spans="1:8">
      <c r="A124" s="14">
        <v>19757</v>
      </c>
      <c r="B124" s="14">
        <v>1</v>
      </c>
      <c r="C124" s="14">
        <v>1998</v>
      </c>
      <c r="D124" s="13" t="e">
        <f t="shared" ca="1" si="0"/>
        <v>#NAME?</v>
      </c>
      <c r="E124" s="13"/>
      <c r="F124" s="13"/>
      <c r="G124" s="13"/>
      <c r="H124" s="13"/>
    </row>
    <row r="125" spans="1:8">
      <c r="A125" s="14">
        <v>19919</v>
      </c>
      <c r="B125" s="14">
        <v>1</v>
      </c>
      <c r="C125" s="14">
        <v>1998</v>
      </c>
      <c r="D125" s="13" t="e">
        <f t="shared" ca="1" si="0"/>
        <v>#NAME?</v>
      </c>
      <c r="E125" s="13"/>
      <c r="F125" s="13"/>
      <c r="G125" s="13"/>
      <c r="H125" s="13"/>
    </row>
    <row r="126" spans="1:8">
      <c r="A126" s="14">
        <v>20071</v>
      </c>
      <c r="B126" s="14">
        <v>1</v>
      </c>
      <c r="C126" s="14">
        <v>1998</v>
      </c>
      <c r="D126" s="13" t="e">
        <f t="shared" ca="1" si="0"/>
        <v>#NAME?</v>
      </c>
      <c r="E126" s="13"/>
      <c r="F126" s="13"/>
      <c r="G126" s="13"/>
      <c r="H126" s="13"/>
    </row>
    <row r="127" spans="1:8">
      <c r="A127" s="14">
        <v>21305</v>
      </c>
      <c r="B127" s="14">
        <v>1</v>
      </c>
      <c r="C127" s="14">
        <v>1998</v>
      </c>
      <c r="D127" s="13" t="e">
        <f t="shared" ca="1" si="0"/>
        <v>#NAME?</v>
      </c>
      <c r="E127" s="13"/>
      <c r="F127" s="13"/>
      <c r="G127" s="13"/>
      <c r="H127" s="13"/>
    </row>
    <row r="128" spans="1:8">
      <c r="A128" s="14">
        <v>21448</v>
      </c>
      <c r="B128" s="14">
        <v>1</v>
      </c>
      <c r="C128" s="14">
        <v>1998</v>
      </c>
      <c r="D128" s="13" t="e">
        <f t="shared" ca="1" si="0"/>
        <v>#NAME?</v>
      </c>
      <c r="E128" s="13"/>
      <c r="F128" s="13"/>
      <c r="G128" s="13"/>
      <c r="H128" s="13"/>
    </row>
    <row r="129" spans="1:8">
      <c r="A129" s="14">
        <v>21523</v>
      </c>
      <c r="B129" s="14">
        <v>1</v>
      </c>
      <c r="C129" s="14">
        <v>1998</v>
      </c>
      <c r="D129" s="13" t="e">
        <f t="shared" ca="1" si="0"/>
        <v>#NAME?</v>
      </c>
      <c r="E129" s="13"/>
      <c r="F129" s="13"/>
      <c r="G129" s="13"/>
      <c r="H129" s="13"/>
    </row>
    <row r="130" spans="1:8">
      <c r="A130" s="14">
        <v>22599</v>
      </c>
      <c r="B130" s="14">
        <v>1</v>
      </c>
      <c r="C130" s="14">
        <v>1998</v>
      </c>
      <c r="D130" s="13" t="e">
        <f t="shared" ca="1" si="0"/>
        <v>#NAME?</v>
      </c>
      <c r="E130" s="13"/>
      <c r="F130" s="13"/>
      <c r="G130" s="13"/>
      <c r="H130" s="13"/>
    </row>
    <row r="131" spans="1:8">
      <c r="A131" s="14">
        <v>22623</v>
      </c>
      <c r="B131" s="14">
        <v>1</v>
      </c>
      <c r="C131" s="14">
        <v>1998</v>
      </c>
      <c r="D131" s="13" t="e">
        <f t="shared" ca="1" si="0"/>
        <v>#NAME?</v>
      </c>
      <c r="E131" s="13"/>
      <c r="F131" s="13"/>
      <c r="G131" s="13"/>
      <c r="H131" s="13"/>
    </row>
    <row r="132" spans="1:8">
      <c r="A132" s="14">
        <v>22639</v>
      </c>
      <c r="B132" s="14">
        <v>1</v>
      </c>
      <c r="C132" s="14">
        <v>1998</v>
      </c>
      <c r="D132" s="13" t="e">
        <f t="shared" ca="1" si="0"/>
        <v>#NAME?</v>
      </c>
      <c r="E132" s="13"/>
      <c r="F132" s="13"/>
      <c r="G132" s="13"/>
      <c r="H132" s="13"/>
    </row>
    <row r="133" spans="1:8">
      <c r="A133" s="14">
        <v>22640</v>
      </c>
      <c r="B133" s="14">
        <v>1</v>
      </c>
      <c r="C133" s="14">
        <v>1998</v>
      </c>
      <c r="D133" s="13" t="e">
        <f t="shared" ca="1" si="0"/>
        <v>#NAME?</v>
      </c>
      <c r="E133" s="13"/>
      <c r="F133" s="13"/>
      <c r="G133" s="13"/>
      <c r="H133" s="13"/>
    </row>
    <row r="134" spans="1:8">
      <c r="A134" s="14">
        <v>22641</v>
      </c>
      <c r="B134" s="14">
        <v>1</v>
      </c>
      <c r="C134" s="14">
        <v>1998</v>
      </c>
      <c r="D134" s="13" t="e">
        <f t="shared" ca="1" si="0"/>
        <v>#NAME?</v>
      </c>
      <c r="E134" s="13"/>
      <c r="F134" s="13"/>
      <c r="G134" s="13"/>
      <c r="H134" s="13"/>
    </row>
    <row r="135" spans="1:8">
      <c r="A135" s="14">
        <v>22642</v>
      </c>
      <c r="B135" s="14">
        <v>1</v>
      </c>
      <c r="C135" s="14">
        <v>1998</v>
      </c>
      <c r="D135" s="13" t="e">
        <f t="shared" ca="1" si="0"/>
        <v>#NAME?</v>
      </c>
      <c r="E135" s="13"/>
      <c r="F135" s="13"/>
      <c r="G135" s="13"/>
      <c r="H135" s="13"/>
    </row>
    <row r="136" spans="1:8">
      <c r="A136" s="14">
        <v>22718</v>
      </c>
      <c r="B136" s="14">
        <v>1</v>
      </c>
      <c r="C136" s="14">
        <v>1998</v>
      </c>
      <c r="D136" s="13" t="e">
        <f t="shared" ca="1" si="0"/>
        <v>#NAME?</v>
      </c>
      <c r="E136" s="13"/>
      <c r="F136" s="13"/>
      <c r="G136" s="13"/>
      <c r="H136" s="13"/>
    </row>
    <row r="137" spans="1:8">
      <c r="A137" s="14">
        <v>22909</v>
      </c>
      <c r="B137" s="14">
        <v>1</v>
      </c>
      <c r="C137" s="14">
        <v>1998</v>
      </c>
      <c r="D137" s="13" t="e">
        <f t="shared" ca="1" si="0"/>
        <v>#NAME?</v>
      </c>
      <c r="E137" s="13"/>
      <c r="F137" s="13"/>
      <c r="G137" s="13"/>
      <c r="H137" s="13"/>
    </row>
    <row r="138" spans="1:8">
      <c r="A138" s="14">
        <v>22920</v>
      </c>
      <c r="B138" s="14">
        <v>1</v>
      </c>
      <c r="C138" s="14">
        <v>1998</v>
      </c>
      <c r="D138" s="13" t="e">
        <f t="shared" ca="1" si="0"/>
        <v>#NAME?</v>
      </c>
      <c r="E138" s="13"/>
      <c r="F138" s="13"/>
      <c r="G138" s="13"/>
      <c r="H138" s="13"/>
    </row>
    <row r="139" spans="1:8">
      <c r="A139" s="14">
        <v>22922</v>
      </c>
      <c r="B139" s="14">
        <v>1</v>
      </c>
      <c r="C139" s="14">
        <v>1998</v>
      </c>
      <c r="D139" s="13" t="e">
        <f t="shared" ca="1" si="0"/>
        <v>#NAME?</v>
      </c>
      <c r="E139" s="13"/>
      <c r="F139" s="13"/>
      <c r="G139" s="13"/>
      <c r="H139" s="13"/>
    </row>
    <row r="140" spans="1:8">
      <c r="A140" s="14">
        <v>23048</v>
      </c>
      <c r="B140" s="14">
        <v>1</v>
      </c>
      <c r="C140" s="14">
        <v>1998</v>
      </c>
      <c r="D140" s="13" t="e">
        <f t="shared" ca="1" si="0"/>
        <v>#NAME?</v>
      </c>
      <c r="E140" s="13"/>
      <c r="F140" s="13"/>
      <c r="G140" s="13"/>
      <c r="H140" s="13"/>
    </row>
    <row r="141" spans="1:8">
      <c r="A141" s="14">
        <v>23060</v>
      </c>
      <c r="B141" s="14">
        <v>1</v>
      </c>
      <c r="C141" s="14">
        <v>1998</v>
      </c>
      <c r="D141" s="13" t="e">
        <f t="shared" ca="1" si="0"/>
        <v>#NAME?</v>
      </c>
      <c r="E141" s="13"/>
      <c r="F141" s="13"/>
      <c r="G141" s="13"/>
      <c r="H141" s="13"/>
    </row>
    <row r="142" spans="1:8">
      <c r="A142" s="14">
        <v>21055</v>
      </c>
      <c r="B142" s="14">
        <v>1</v>
      </c>
      <c r="C142" s="14">
        <v>1999</v>
      </c>
      <c r="D142" s="13" t="e">
        <f t="shared" ca="1" si="0"/>
        <v>#NAME?</v>
      </c>
      <c r="E142" s="13"/>
      <c r="F142" s="13"/>
      <c r="G142" s="13"/>
      <c r="H142" s="13"/>
    </row>
    <row r="143" spans="1:8">
      <c r="A143" s="14">
        <v>21314</v>
      </c>
      <c r="B143" s="14">
        <v>1</v>
      </c>
      <c r="C143" s="14">
        <v>1999</v>
      </c>
      <c r="D143" s="13" t="e">
        <f t="shared" ca="1" si="0"/>
        <v>#NAME?</v>
      </c>
      <c r="E143" s="13"/>
      <c r="F143" s="13"/>
      <c r="G143" s="13"/>
      <c r="H143" s="13"/>
    </row>
    <row r="144" spans="1:8">
      <c r="A144" s="14">
        <v>21338</v>
      </c>
      <c r="B144" s="14">
        <v>1</v>
      </c>
      <c r="C144" s="14">
        <v>1999</v>
      </c>
      <c r="D144" s="13" t="e">
        <f t="shared" ca="1" si="0"/>
        <v>#NAME?</v>
      </c>
      <c r="E144" s="13"/>
      <c r="F144" s="13"/>
      <c r="G144" s="13"/>
      <c r="H144" s="13"/>
    </row>
    <row r="145" spans="1:8">
      <c r="A145" s="14">
        <v>21506</v>
      </c>
      <c r="B145" s="14">
        <v>1</v>
      </c>
      <c r="C145" s="14">
        <v>1999</v>
      </c>
      <c r="D145" s="13" t="e">
        <f t="shared" ca="1" si="0"/>
        <v>#NAME?</v>
      </c>
      <c r="E145" s="13"/>
      <c r="F145" s="13"/>
      <c r="G145" s="13"/>
      <c r="H145" s="13"/>
    </row>
    <row r="146" spans="1:8">
      <c r="A146" s="14">
        <v>22612</v>
      </c>
      <c r="B146" s="14">
        <v>1</v>
      </c>
      <c r="C146" s="14">
        <v>1999</v>
      </c>
      <c r="D146" s="13" t="e">
        <f t="shared" ca="1" si="0"/>
        <v>#NAME?</v>
      </c>
      <c r="E146" s="13"/>
      <c r="F146" s="13"/>
      <c r="G146" s="13"/>
      <c r="H146" s="13"/>
    </row>
    <row r="147" spans="1:8">
      <c r="A147" s="14">
        <v>22633</v>
      </c>
      <c r="B147" s="14">
        <v>1</v>
      </c>
      <c r="C147" s="14">
        <v>1999</v>
      </c>
      <c r="D147" s="13" t="e">
        <f t="shared" ca="1" si="0"/>
        <v>#NAME?</v>
      </c>
      <c r="E147" s="13"/>
      <c r="F147" s="13"/>
      <c r="G147" s="13"/>
      <c r="H147" s="13"/>
    </row>
    <row r="148" spans="1:8">
      <c r="A148" s="14">
        <v>20713</v>
      </c>
      <c r="B148" s="14">
        <v>1</v>
      </c>
      <c r="C148" s="14">
        <v>1999</v>
      </c>
      <c r="D148" s="13" t="e">
        <f t="shared" ca="1" si="0"/>
        <v>#NAME?</v>
      </c>
      <c r="E148" s="13"/>
      <c r="F148" s="13"/>
      <c r="G148" s="13"/>
      <c r="H148" s="13"/>
    </row>
    <row r="149" spans="1:8">
      <c r="A149" s="14">
        <v>23451</v>
      </c>
      <c r="B149" s="14">
        <v>1</v>
      </c>
      <c r="C149" s="14">
        <v>1999</v>
      </c>
      <c r="D149" s="13" t="e">
        <f t="shared" ca="1" si="0"/>
        <v>#NAME?</v>
      </c>
      <c r="E149" s="13"/>
      <c r="F149" s="13"/>
      <c r="G149" s="13"/>
      <c r="H149" s="13"/>
    </row>
    <row r="150" spans="1:8">
      <c r="A150" s="14">
        <v>20612</v>
      </c>
      <c r="B150" s="14">
        <v>1</v>
      </c>
      <c r="C150" s="14">
        <v>2000</v>
      </c>
      <c r="D150" s="13" t="e">
        <f t="shared" ca="1" si="0"/>
        <v>#NAME?</v>
      </c>
      <c r="E150" s="13"/>
      <c r="F150" s="13"/>
      <c r="G150" s="13"/>
      <c r="H150" s="13"/>
    </row>
    <row r="151" spans="1:8">
      <c r="A151" s="14">
        <v>22634</v>
      </c>
      <c r="B151" s="14">
        <v>1</v>
      </c>
      <c r="C151" s="14">
        <v>2000</v>
      </c>
      <c r="D151" s="13" t="e">
        <f t="shared" ca="1" si="0"/>
        <v>#NAME?</v>
      </c>
      <c r="E151" s="13"/>
      <c r="F151" s="13"/>
      <c r="G151" s="13"/>
      <c r="H151" s="13"/>
    </row>
    <row r="152" spans="1:8">
      <c r="A152" s="14">
        <v>22911</v>
      </c>
      <c r="B152" s="14">
        <v>1</v>
      </c>
      <c r="C152" s="14">
        <v>2000</v>
      </c>
      <c r="D152" s="13" t="e">
        <f t="shared" ca="1" si="0"/>
        <v>#NAME?</v>
      </c>
      <c r="E152" s="13"/>
      <c r="F152" s="13"/>
      <c r="G152" s="13"/>
      <c r="H152" s="13"/>
    </row>
    <row r="153" spans="1:8">
      <c r="A153" s="14">
        <v>22916</v>
      </c>
      <c r="B153" s="14">
        <v>1</v>
      </c>
      <c r="C153" s="14">
        <v>2001</v>
      </c>
      <c r="D153" s="13" t="e">
        <f t="shared" ca="1" si="0"/>
        <v>#NAME?</v>
      </c>
      <c r="E153" s="13"/>
      <c r="F153" s="13"/>
      <c r="G153" s="13"/>
      <c r="H153" s="13"/>
    </row>
    <row r="154" spans="1:8">
      <c r="A154" s="14">
        <v>23258</v>
      </c>
      <c r="B154" s="14">
        <v>1</v>
      </c>
      <c r="C154" s="14">
        <v>2001</v>
      </c>
      <c r="D154" s="13" t="e">
        <f t="shared" ca="1" si="0"/>
        <v>#NAME?</v>
      </c>
      <c r="E154" s="13"/>
      <c r="F154" s="13"/>
      <c r="G154" s="13"/>
      <c r="H154" s="1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2"/>
  <sheetViews>
    <sheetView workbookViewId="0"/>
  </sheetViews>
  <sheetFormatPr baseColWidth="10" defaultColWidth="11.1640625" defaultRowHeight="15" customHeight="1"/>
  <cols>
    <col min="1" max="1" width="2.83203125" customWidth="1"/>
    <col min="2" max="2" width="3" customWidth="1"/>
    <col min="3" max="3" width="9.1640625" customWidth="1"/>
    <col min="4" max="4" width="2.5" customWidth="1"/>
    <col min="5" max="5" width="5.33203125" customWidth="1"/>
    <col min="6" max="6" width="12.5" customWidth="1"/>
    <col min="9" max="9" width="9.1640625" customWidth="1"/>
    <col min="12" max="12" width="2.33203125" customWidth="1"/>
    <col min="17" max="17" width="2.83203125" customWidth="1"/>
    <col min="18" max="18" width="2.6640625" customWidth="1"/>
    <col min="22" max="22" width="2.83203125" customWidth="1"/>
    <col min="23" max="23" width="22" customWidth="1"/>
    <col min="24" max="24" width="2.5" customWidth="1"/>
  </cols>
  <sheetData>
    <row r="1" spans="1:26" ht="15" customHeight="1">
      <c r="A1" s="13"/>
      <c r="B1" s="13"/>
      <c r="C1" s="20" t="s">
        <v>25</v>
      </c>
      <c r="D1" s="13"/>
      <c r="E1" s="13"/>
      <c r="F1" s="13"/>
      <c r="G1" s="13"/>
      <c r="H1" s="13"/>
      <c r="I1" s="81" t="s">
        <v>281</v>
      </c>
      <c r="J1" s="82"/>
      <c r="K1" s="82"/>
      <c r="L1" s="13"/>
      <c r="M1" s="83" t="s">
        <v>282</v>
      </c>
      <c r="N1" s="82"/>
      <c r="O1" s="82"/>
      <c r="P1" s="82"/>
      <c r="Q1" s="13"/>
      <c r="R1" s="13"/>
      <c r="S1" s="84" t="s">
        <v>283</v>
      </c>
      <c r="T1" s="82"/>
      <c r="U1" s="82"/>
      <c r="V1" s="13"/>
      <c r="W1" s="21" t="s">
        <v>284</v>
      </c>
      <c r="X1" s="13"/>
      <c r="Y1" s="85" t="s">
        <v>285</v>
      </c>
      <c r="Z1" s="86"/>
    </row>
    <row r="2" spans="1:26">
      <c r="A2" s="13"/>
      <c r="B2" s="13"/>
      <c r="C2" s="22">
        <v>29</v>
      </c>
      <c r="D2" s="22"/>
      <c r="E2" s="22"/>
      <c r="F2" s="22"/>
      <c r="G2" s="22"/>
      <c r="H2" s="22"/>
      <c r="I2" s="23" t="s">
        <v>25</v>
      </c>
      <c r="J2" s="24" t="s">
        <v>286</v>
      </c>
      <c r="K2" s="24" t="s">
        <v>287</v>
      </c>
      <c r="L2" s="13"/>
      <c r="M2" s="23" t="s">
        <v>288</v>
      </c>
      <c r="N2" s="25" t="s">
        <v>289</v>
      </c>
      <c r="O2" s="26" t="s">
        <v>290</v>
      </c>
      <c r="P2" s="26" t="s">
        <v>287</v>
      </c>
      <c r="Q2" s="13"/>
      <c r="R2" s="13"/>
      <c r="S2" s="26" t="s">
        <v>291</v>
      </c>
      <c r="T2" s="26" t="s">
        <v>292</v>
      </c>
      <c r="U2" s="26" t="s">
        <v>293</v>
      </c>
      <c r="V2" s="13"/>
      <c r="W2" s="13"/>
      <c r="X2" s="13"/>
      <c r="Y2" s="27" t="s">
        <v>25</v>
      </c>
      <c r="Z2" s="27" t="s">
        <v>287</v>
      </c>
    </row>
    <row r="3" spans="1:26">
      <c r="A3" s="13"/>
      <c r="B3" s="13"/>
      <c r="C3" s="22">
        <v>27</v>
      </c>
      <c r="D3" s="13"/>
      <c r="E3" s="13"/>
      <c r="F3" s="13"/>
      <c r="G3" s="13"/>
      <c r="H3" s="13"/>
      <c r="I3" s="28">
        <v>20</v>
      </c>
      <c r="J3" s="29">
        <f t="shared" ref="J3:J63" si="0">(I3-$F$4)/$F$5</f>
        <v>-2.2667126790982688</v>
      </c>
      <c r="K3" s="30">
        <v>1</v>
      </c>
      <c r="L3" s="13"/>
      <c r="M3" s="22">
        <v>20</v>
      </c>
      <c r="N3" s="31" t="e">
        <f t="shared" ref="N3:N63" si="1">_xlfn.PERCENTRANK.EXC(C:C,M3)</f>
        <v>#N/A</v>
      </c>
      <c r="O3" s="32" t="e">
        <f t="shared" ref="O3:O63" si="2">_xlfn.NORM.S.INV(N3)</f>
        <v>#N/A</v>
      </c>
      <c r="P3" s="33" t="e">
        <f t="shared" ref="P3:P4" si="3">ROUND(O3*2+5,0)</f>
        <v>#N/A</v>
      </c>
      <c r="Q3" s="13"/>
      <c r="R3" s="13"/>
      <c r="S3" s="34">
        <v>1</v>
      </c>
      <c r="T3" s="22" t="e">
        <v>#N/A</v>
      </c>
      <c r="U3" s="22" t="e">
        <f t="shared" ref="U3:U63" si="4">S3-T3</f>
        <v>#N/A</v>
      </c>
      <c r="V3" s="13"/>
      <c r="W3" s="13"/>
      <c r="X3" s="13"/>
      <c r="Y3" s="35" t="s">
        <v>294</v>
      </c>
      <c r="Z3" s="35">
        <v>1</v>
      </c>
    </row>
    <row r="4" spans="1:26">
      <c r="A4" s="13"/>
      <c r="B4" s="13"/>
      <c r="C4" s="22">
        <v>38</v>
      </c>
      <c r="D4" s="13"/>
      <c r="E4" s="36" t="s">
        <v>295</v>
      </c>
      <c r="F4" s="37">
        <f>AVERAGE(C:C)</f>
        <v>39.346405228758172</v>
      </c>
      <c r="G4" s="13"/>
      <c r="H4" s="13"/>
      <c r="I4" s="28">
        <v>21</v>
      </c>
      <c r="J4" s="29">
        <f t="shared" si="0"/>
        <v>-2.1495481385908244</v>
      </c>
      <c r="K4" s="33">
        <f t="shared" ref="K4:K41" si="5">ROUND(J4*2+5,0)</f>
        <v>1</v>
      </c>
      <c r="L4" s="13"/>
      <c r="M4" s="22">
        <v>21</v>
      </c>
      <c r="N4" s="31" t="e">
        <f t="shared" si="1"/>
        <v>#N/A</v>
      </c>
      <c r="O4" s="32" t="e">
        <f t="shared" si="2"/>
        <v>#N/A</v>
      </c>
      <c r="P4" s="33" t="e">
        <f t="shared" si="3"/>
        <v>#N/A</v>
      </c>
      <c r="Q4" s="13"/>
      <c r="R4" s="13"/>
      <c r="S4" s="22">
        <v>1</v>
      </c>
      <c r="T4" s="22" t="e">
        <v>#N/A</v>
      </c>
      <c r="U4" s="22" t="e">
        <f t="shared" si="4"/>
        <v>#N/A</v>
      </c>
      <c r="V4" s="13"/>
      <c r="W4" s="13"/>
      <c r="X4" s="13"/>
      <c r="Y4" s="35" t="s">
        <v>296</v>
      </c>
      <c r="Z4" s="35">
        <v>2</v>
      </c>
    </row>
    <row r="5" spans="1:26">
      <c r="A5" s="13"/>
      <c r="B5" s="13"/>
      <c r="C5" s="22">
        <v>45</v>
      </c>
      <c r="D5" s="13"/>
      <c r="E5" s="36" t="s">
        <v>297</v>
      </c>
      <c r="F5" s="37">
        <f>STDEV(C:C)</f>
        <v>8.5350055201766697</v>
      </c>
      <c r="G5" s="13"/>
      <c r="H5" s="13"/>
      <c r="I5" s="28">
        <v>22</v>
      </c>
      <c r="J5" s="29">
        <f t="shared" si="0"/>
        <v>-2.0323835980833804</v>
      </c>
      <c r="K5" s="33">
        <f t="shared" si="5"/>
        <v>1</v>
      </c>
      <c r="L5" s="13"/>
      <c r="M5" s="22">
        <v>22</v>
      </c>
      <c r="N5" s="31">
        <f t="shared" si="1"/>
        <v>6.0000000000000001E-3</v>
      </c>
      <c r="O5" s="32">
        <f t="shared" si="2"/>
        <v>-2.5121443279304616</v>
      </c>
      <c r="P5" s="33">
        <v>1</v>
      </c>
      <c r="Q5" s="13"/>
      <c r="R5" s="13"/>
      <c r="S5" s="22">
        <v>1</v>
      </c>
      <c r="T5" s="22">
        <v>1</v>
      </c>
      <c r="U5" s="22">
        <f t="shared" si="4"/>
        <v>0</v>
      </c>
      <c r="V5" s="13"/>
      <c r="W5" s="13"/>
      <c r="X5" s="13"/>
      <c r="Y5" s="35" t="s">
        <v>298</v>
      </c>
      <c r="Z5" s="35">
        <v>3</v>
      </c>
    </row>
    <row r="6" spans="1:26">
      <c r="A6" s="13"/>
      <c r="B6" s="13"/>
      <c r="C6" s="22">
        <v>32</v>
      </c>
      <c r="D6" s="13"/>
      <c r="E6" s="13"/>
      <c r="F6" s="13"/>
      <c r="G6" s="13"/>
      <c r="H6" s="13"/>
      <c r="I6" s="28">
        <v>23</v>
      </c>
      <c r="J6" s="29">
        <f t="shared" si="0"/>
        <v>-1.915219057575936</v>
      </c>
      <c r="K6" s="33">
        <f t="shared" si="5"/>
        <v>1</v>
      </c>
      <c r="L6" s="13"/>
      <c r="M6" s="22">
        <v>23</v>
      </c>
      <c r="N6" s="31">
        <f t="shared" si="1"/>
        <v>8.9999999999999993E-3</v>
      </c>
      <c r="O6" s="32">
        <f t="shared" si="2"/>
        <v>-2.365618126864292</v>
      </c>
      <c r="P6" s="33">
        <v>1</v>
      </c>
      <c r="Q6" s="13"/>
      <c r="R6" s="13"/>
      <c r="S6" s="22">
        <v>1</v>
      </c>
      <c r="T6" s="22">
        <v>1</v>
      </c>
      <c r="U6" s="22">
        <f t="shared" si="4"/>
        <v>0</v>
      </c>
      <c r="V6" s="13"/>
      <c r="W6" s="13"/>
      <c r="X6" s="13"/>
      <c r="Y6" s="35" t="s">
        <v>299</v>
      </c>
      <c r="Z6" s="35">
        <v>4</v>
      </c>
    </row>
    <row r="7" spans="1:26">
      <c r="A7" s="13"/>
      <c r="B7" s="13"/>
      <c r="C7" s="22">
        <v>32</v>
      </c>
      <c r="D7" s="13"/>
      <c r="E7" s="13"/>
      <c r="F7" s="36" t="s">
        <v>300</v>
      </c>
      <c r="G7" s="36" t="s">
        <v>301</v>
      </c>
      <c r="H7" s="13"/>
      <c r="I7" s="28">
        <v>24</v>
      </c>
      <c r="J7" s="29">
        <f t="shared" si="0"/>
        <v>-1.7980545170684916</v>
      </c>
      <c r="K7" s="33">
        <f t="shared" si="5"/>
        <v>1</v>
      </c>
      <c r="L7" s="13"/>
      <c r="M7" s="22">
        <v>24</v>
      </c>
      <c r="N7" s="31">
        <f t="shared" si="1"/>
        <v>1.2E-2</v>
      </c>
      <c r="O7" s="32">
        <f t="shared" si="2"/>
        <v>-2.257129244486225</v>
      </c>
      <c r="P7" s="33">
        <f t="shared" ref="P7:P42" si="6">ROUND(O7*2+5,0)</f>
        <v>0</v>
      </c>
      <c r="Q7" s="13"/>
      <c r="R7" s="13"/>
      <c r="S7" s="22">
        <v>1</v>
      </c>
      <c r="T7" s="22">
        <v>1</v>
      </c>
      <c r="U7" s="22">
        <f t="shared" si="4"/>
        <v>0</v>
      </c>
      <c r="V7" s="13"/>
      <c r="W7" s="13"/>
      <c r="X7" s="13"/>
      <c r="Y7" s="35" t="s">
        <v>302</v>
      </c>
      <c r="Z7" s="35">
        <v>5</v>
      </c>
    </row>
    <row r="8" spans="1:26">
      <c r="A8" s="13"/>
      <c r="B8" s="13"/>
      <c r="C8" s="22">
        <v>26</v>
      </c>
      <c r="D8" s="13"/>
      <c r="E8" s="36" t="s">
        <v>303</v>
      </c>
      <c r="F8" s="37">
        <f>MIN(C:C)</f>
        <v>22</v>
      </c>
      <c r="G8" s="37">
        <v>20</v>
      </c>
      <c r="H8" s="13"/>
      <c r="I8" s="28">
        <v>25</v>
      </c>
      <c r="J8" s="29">
        <f t="shared" si="0"/>
        <v>-1.6808899765610474</v>
      </c>
      <c r="K8" s="33">
        <f t="shared" si="5"/>
        <v>2</v>
      </c>
      <c r="L8" s="13"/>
      <c r="M8" s="22">
        <v>25</v>
      </c>
      <c r="N8" s="31">
        <f t="shared" si="1"/>
        <v>2.5000000000000001E-2</v>
      </c>
      <c r="O8" s="32">
        <f t="shared" si="2"/>
        <v>-1.9599639845400538</v>
      </c>
      <c r="P8" s="33">
        <f t="shared" si="6"/>
        <v>1</v>
      </c>
      <c r="Q8" s="13"/>
      <c r="R8" s="13"/>
      <c r="S8" s="22">
        <v>2</v>
      </c>
      <c r="T8" s="22">
        <v>1</v>
      </c>
      <c r="U8" s="22">
        <f t="shared" si="4"/>
        <v>1</v>
      </c>
      <c r="V8" s="13"/>
      <c r="W8" s="13"/>
      <c r="X8" s="13"/>
      <c r="Y8" s="35" t="s">
        <v>304</v>
      </c>
      <c r="Z8" s="35">
        <v>6</v>
      </c>
    </row>
    <row r="9" spans="1:26">
      <c r="A9" s="13"/>
      <c r="B9" s="13"/>
      <c r="C9" s="22">
        <v>39</v>
      </c>
      <c r="D9" s="13"/>
      <c r="E9" s="36" t="s">
        <v>305</v>
      </c>
      <c r="F9" s="37">
        <f>MAX(C:C)</f>
        <v>69</v>
      </c>
      <c r="G9" s="37">
        <v>80</v>
      </c>
      <c r="H9" s="13"/>
      <c r="I9" s="28">
        <v>26</v>
      </c>
      <c r="J9" s="29">
        <f t="shared" si="0"/>
        <v>-1.563725436053603</v>
      </c>
      <c r="K9" s="33">
        <f t="shared" si="5"/>
        <v>2</v>
      </c>
      <c r="L9" s="13"/>
      <c r="M9" s="22">
        <v>26</v>
      </c>
      <c r="N9" s="31">
        <f t="shared" si="1"/>
        <v>5.0999999999999997E-2</v>
      </c>
      <c r="O9" s="32">
        <f t="shared" si="2"/>
        <v>-1.63523401538865</v>
      </c>
      <c r="P9" s="33">
        <f t="shared" si="6"/>
        <v>2</v>
      </c>
      <c r="Q9" s="13"/>
      <c r="R9" s="13"/>
      <c r="S9" s="22">
        <v>2</v>
      </c>
      <c r="T9" s="22">
        <v>2</v>
      </c>
      <c r="U9" s="22">
        <f t="shared" si="4"/>
        <v>0</v>
      </c>
      <c r="V9" s="13"/>
      <c r="W9" s="13"/>
      <c r="X9" s="13"/>
      <c r="Y9" s="38" t="s">
        <v>306</v>
      </c>
      <c r="Z9" s="35">
        <v>7</v>
      </c>
    </row>
    <row r="10" spans="1:26">
      <c r="A10" s="13"/>
      <c r="B10" s="13"/>
      <c r="C10" s="22">
        <v>29</v>
      </c>
      <c r="D10" s="13"/>
      <c r="E10" s="13"/>
      <c r="F10" s="13"/>
      <c r="G10" s="13"/>
      <c r="H10" s="13"/>
      <c r="I10" s="28">
        <v>27</v>
      </c>
      <c r="J10" s="29">
        <f t="shared" si="0"/>
        <v>-1.4465608955461589</v>
      </c>
      <c r="K10" s="33">
        <f t="shared" si="5"/>
        <v>2</v>
      </c>
      <c r="L10" s="13"/>
      <c r="M10" s="22">
        <v>27</v>
      </c>
      <c r="N10" s="31">
        <f t="shared" si="1"/>
        <v>6.4000000000000001E-2</v>
      </c>
      <c r="O10" s="32">
        <f t="shared" si="2"/>
        <v>-1.5220362417358562</v>
      </c>
      <c r="P10" s="33">
        <f t="shared" si="6"/>
        <v>2</v>
      </c>
      <c r="Q10" s="13"/>
      <c r="R10" s="13"/>
      <c r="S10" s="22">
        <v>2</v>
      </c>
      <c r="T10" s="22">
        <v>2</v>
      </c>
      <c r="U10" s="22">
        <f t="shared" si="4"/>
        <v>0</v>
      </c>
      <c r="V10" s="13"/>
      <c r="W10" s="13"/>
      <c r="X10" s="13"/>
      <c r="Y10" s="38" t="s">
        <v>307</v>
      </c>
      <c r="Z10" s="35">
        <v>8</v>
      </c>
    </row>
    <row r="11" spans="1:26">
      <c r="A11" s="13"/>
      <c r="B11" s="13"/>
      <c r="C11" s="22">
        <v>38</v>
      </c>
      <c r="D11" s="13"/>
      <c r="E11" s="13"/>
      <c r="F11" s="13"/>
      <c r="G11" s="13"/>
      <c r="H11" s="13"/>
      <c r="I11" s="28">
        <v>28</v>
      </c>
      <c r="J11" s="29">
        <f t="shared" si="0"/>
        <v>-1.3293963550387145</v>
      </c>
      <c r="K11" s="33">
        <f t="shared" si="5"/>
        <v>2</v>
      </c>
      <c r="L11" s="13"/>
      <c r="M11" s="22">
        <v>28</v>
      </c>
      <c r="N11" s="31">
        <f t="shared" si="1"/>
        <v>7.0999999999999994E-2</v>
      </c>
      <c r="O11" s="32">
        <f t="shared" si="2"/>
        <v>-1.4683837982456598</v>
      </c>
      <c r="P11" s="33">
        <f t="shared" si="6"/>
        <v>2</v>
      </c>
      <c r="Q11" s="13"/>
      <c r="R11" s="13"/>
      <c r="S11" s="22">
        <v>2</v>
      </c>
      <c r="T11" s="22">
        <v>2</v>
      </c>
      <c r="U11" s="22">
        <f t="shared" si="4"/>
        <v>0</v>
      </c>
      <c r="V11" s="13"/>
      <c r="W11" s="13"/>
      <c r="X11" s="13"/>
      <c r="Y11" s="35" t="s">
        <v>308</v>
      </c>
      <c r="Z11" s="35">
        <v>9</v>
      </c>
    </row>
    <row r="12" spans="1:26">
      <c r="A12" s="13"/>
      <c r="B12" s="13"/>
      <c r="C12" s="22">
        <v>32</v>
      </c>
      <c r="D12" s="13"/>
      <c r="E12" s="13"/>
      <c r="F12" s="13"/>
      <c r="G12" s="13"/>
      <c r="H12" s="13"/>
      <c r="I12" s="28">
        <v>29</v>
      </c>
      <c r="J12" s="29">
        <f t="shared" si="0"/>
        <v>-1.2122318145312703</v>
      </c>
      <c r="K12" s="33">
        <f t="shared" si="5"/>
        <v>3</v>
      </c>
      <c r="L12" s="13"/>
      <c r="M12" s="22">
        <v>29</v>
      </c>
      <c r="N12" s="31">
        <f t="shared" si="1"/>
        <v>8.4000000000000005E-2</v>
      </c>
      <c r="O12" s="32">
        <f t="shared" si="2"/>
        <v>-1.3786587286232774</v>
      </c>
      <c r="P12" s="33">
        <f t="shared" si="6"/>
        <v>2</v>
      </c>
      <c r="Q12" s="13"/>
      <c r="R12" s="13"/>
      <c r="S12" s="22">
        <v>3</v>
      </c>
      <c r="T12" s="22">
        <v>2</v>
      </c>
      <c r="U12" s="22">
        <f t="shared" si="4"/>
        <v>1</v>
      </c>
      <c r="V12" s="13"/>
      <c r="W12" s="13"/>
      <c r="X12" s="13"/>
      <c r="Y12" s="13"/>
      <c r="Z12" s="13"/>
    </row>
    <row r="13" spans="1:26">
      <c r="A13" s="13"/>
      <c r="B13" s="13"/>
      <c r="C13" s="22">
        <v>45</v>
      </c>
      <c r="D13" s="13"/>
      <c r="E13" s="13"/>
      <c r="F13" s="13"/>
      <c r="G13" s="13"/>
      <c r="H13" s="13"/>
      <c r="I13" s="28">
        <v>30</v>
      </c>
      <c r="J13" s="29">
        <f t="shared" si="0"/>
        <v>-1.0950672740238259</v>
      </c>
      <c r="K13" s="33">
        <f t="shared" si="5"/>
        <v>3</v>
      </c>
      <c r="L13" s="13"/>
      <c r="M13" s="22">
        <v>30</v>
      </c>
      <c r="N13" s="31">
        <f t="shared" si="1"/>
        <v>0.11</v>
      </c>
      <c r="O13" s="32">
        <f t="shared" si="2"/>
        <v>-1.2265281200366105</v>
      </c>
      <c r="P13" s="33">
        <f t="shared" si="6"/>
        <v>3</v>
      </c>
      <c r="Q13" s="13"/>
      <c r="R13" s="13"/>
      <c r="S13" s="22">
        <v>3</v>
      </c>
      <c r="T13" s="22">
        <v>3</v>
      </c>
      <c r="U13" s="22">
        <f t="shared" si="4"/>
        <v>0</v>
      </c>
      <c r="V13" s="13"/>
      <c r="W13" s="13"/>
      <c r="X13" s="13"/>
      <c r="Y13" s="13"/>
      <c r="Z13" s="13"/>
    </row>
    <row r="14" spans="1:26">
      <c r="A14" s="13"/>
      <c r="B14" s="13"/>
      <c r="C14" s="22">
        <v>32</v>
      </c>
      <c r="D14" s="13"/>
      <c r="E14" s="13"/>
      <c r="F14" s="13"/>
      <c r="G14" s="13"/>
      <c r="H14" s="13"/>
      <c r="I14" s="28">
        <v>31</v>
      </c>
      <c r="J14" s="29">
        <f t="shared" si="0"/>
        <v>-0.97790273351638168</v>
      </c>
      <c r="K14" s="33">
        <f t="shared" si="5"/>
        <v>3</v>
      </c>
      <c r="L14" s="13"/>
      <c r="M14" s="22">
        <v>31</v>
      </c>
      <c r="N14" s="31">
        <f t="shared" si="1"/>
        <v>0.13600000000000001</v>
      </c>
      <c r="O14" s="32">
        <f t="shared" si="2"/>
        <v>-1.0984684203398629</v>
      </c>
      <c r="P14" s="33">
        <f t="shared" si="6"/>
        <v>3</v>
      </c>
      <c r="Q14" s="13"/>
      <c r="R14" s="13"/>
      <c r="S14" s="22">
        <v>3</v>
      </c>
      <c r="T14" s="22">
        <v>3</v>
      </c>
      <c r="U14" s="22">
        <f t="shared" si="4"/>
        <v>0</v>
      </c>
      <c r="V14" s="13"/>
      <c r="W14" s="13"/>
      <c r="X14" s="13"/>
      <c r="Y14" s="13"/>
      <c r="Z14" s="13"/>
    </row>
    <row r="15" spans="1:26">
      <c r="A15" s="13"/>
      <c r="B15" s="13"/>
      <c r="C15" s="22">
        <v>32</v>
      </c>
      <c r="D15" s="13"/>
      <c r="E15" s="13"/>
      <c r="F15" s="13"/>
      <c r="G15" s="13"/>
      <c r="H15" s="13"/>
      <c r="I15" s="28">
        <v>32</v>
      </c>
      <c r="J15" s="29">
        <f t="shared" si="0"/>
        <v>-0.86073819300893739</v>
      </c>
      <c r="K15" s="33">
        <f t="shared" si="5"/>
        <v>3</v>
      </c>
      <c r="L15" s="13"/>
      <c r="M15" s="22">
        <v>32</v>
      </c>
      <c r="N15" s="31">
        <f t="shared" si="1"/>
        <v>0.188</v>
      </c>
      <c r="O15" s="32">
        <f t="shared" si="2"/>
        <v>-0.88529044882964214</v>
      </c>
      <c r="P15" s="33">
        <f t="shared" si="6"/>
        <v>3</v>
      </c>
      <c r="Q15" s="13"/>
      <c r="R15" s="13"/>
      <c r="S15" s="22">
        <v>3</v>
      </c>
      <c r="T15" s="22">
        <v>3</v>
      </c>
      <c r="U15" s="22">
        <f t="shared" si="4"/>
        <v>0</v>
      </c>
      <c r="V15" s="13"/>
      <c r="W15" s="13"/>
      <c r="X15" s="13"/>
      <c r="Y15" s="13"/>
      <c r="Z15" s="13"/>
    </row>
    <row r="16" spans="1:26">
      <c r="A16" s="13"/>
      <c r="B16" s="13"/>
      <c r="C16" s="22">
        <v>43</v>
      </c>
      <c r="D16" s="13"/>
      <c r="E16" s="13"/>
      <c r="F16" s="13"/>
      <c r="G16" s="13"/>
      <c r="H16" s="13"/>
      <c r="I16" s="28">
        <v>33</v>
      </c>
      <c r="J16" s="29">
        <f t="shared" si="0"/>
        <v>-0.7435736525014931</v>
      </c>
      <c r="K16" s="33">
        <f t="shared" si="5"/>
        <v>4</v>
      </c>
      <c r="L16" s="13"/>
      <c r="M16" s="22">
        <v>33</v>
      </c>
      <c r="N16" s="31">
        <f t="shared" si="1"/>
        <v>0.246</v>
      </c>
      <c r="O16" s="32">
        <f t="shared" si="2"/>
        <v>-0.68713128679546953</v>
      </c>
      <c r="P16" s="33">
        <f t="shared" si="6"/>
        <v>4</v>
      </c>
      <c r="Q16" s="13"/>
      <c r="R16" s="13"/>
      <c r="S16" s="22">
        <v>4</v>
      </c>
      <c r="T16" s="22">
        <v>4</v>
      </c>
      <c r="U16" s="22">
        <f t="shared" si="4"/>
        <v>0</v>
      </c>
      <c r="V16" s="13"/>
      <c r="W16" s="13"/>
      <c r="X16" s="13"/>
      <c r="Y16" s="13"/>
      <c r="Z16" s="13"/>
    </row>
    <row r="17" spans="1:26">
      <c r="A17" s="13"/>
      <c r="B17" s="13"/>
      <c r="C17" s="22">
        <v>37</v>
      </c>
      <c r="D17" s="13"/>
      <c r="E17" s="13"/>
      <c r="F17" s="13"/>
      <c r="G17" s="13"/>
      <c r="H17" s="13"/>
      <c r="I17" s="28">
        <v>34</v>
      </c>
      <c r="J17" s="29">
        <f t="shared" si="0"/>
        <v>-0.62640911199404881</v>
      </c>
      <c r="K17" s="33">
        <f t="shared" si="5"/>
        <v>4</v>
      </c>
      <c r="L17" s="13"/>
      <c r="M17" s="22">
        <v>34</v>
      </c>
      <c r="N17" s="31">
        <f t="shared" si="1"/>
        <v>0.27900000000000003</v>
      </c>
      <c r="O17" s="32">
        <f t="shared" si="2"/>
        <v>-0.58581476568759905</v>
      </c>
      <c r="P17" s="33">
        <f t="shared" si="6"/>
        <v>4</v>
      </c>
      <c r="Q17" s="13"/>
      <c r="R17" s="13"/>
      <c r="S17" s="22">
        <v>4</v>
      </c>
      <c r="T17" s="22">
        <v>4</v>
      </c>
      <c r="U17" s="22">
        <f t="shared" si="4"/>
        <v>0</v>
      </c>
      <c r="V17" s="13"/>
      <c r="W17" s="13"/>
      <c r="X17" s="13"/>
      <c r="Y17" s="13"/>
      <c r="Z17" s="13"/>
    </row>
    <row r="18" spans="1:26">
      <c r="A18" s="13"/>
      <c r="B18" s="13"/>
      <c r="C18" s="22">
        <v>38</v>
      </c>
      <c r="D18" s="13"/>
      <c r="E18" s="13"/>
      <c r="F18" s="13"/>
      <c r="G18" s="13"/>
      <c r="H18" s="13"/>
      <c r="I18" s="28">
        <v>35</v>
      </c>
      <c r="J18" s="29">
        <f t="shared" si="0"/>
        <v>-0.50924457148660451</v>
      </c>
      <c r="K18" s="33">
        <f t="shared" si="5"/>
        <v>4</v>
      </c>
      <c r="L18" s="13"/>
      <c r="M18" s="22">
        <v>35</v>
      </c>
      <c r="N18" s="31">
        <f t="shared" si="1"/>
        <v>0.33700000000000002</v>
      </c>
      <c r="O18" s="32">
        <f t="shared" si="2"/>
        <v>-0.42066461963761553</v>
      </c>
      <c r="P18" s="33">
        <f t="shared" si="6"/>
        <v>4</v>
      </c>
      <c r="Q18" s="13"/>
      <c r="R18" s="13"/>
      <c r="S18" s="22">
        <v>4</v>
      </c>
      <c r="T18" s="22">
        <v>4</v>
      </c>
      <c r="U18" s="22">
        <f t="shared" si="4"/>
        <v>0</v>
      </c>
      <c r="V18" s="13"/>
      <c r="W18" s="13"/>
      <c r="X18" s="13"/>
      <c r="Y18" s="13"/>
      <c r="Z18" s="13"/>
    </row>
    <row r="19" spans="1:26">
      <c r="A19" s="13"/>
      <c r="B19" s="13"/>
      <c r="C19" s="22">
        <v>42</v>
      </c>
      <c r="D19" s="13"/>
      <c r="E19" s="13"/>
      <c r="F19" s="13"/>
      <c r="G19" s="13"/>
      <c r="H19" s="13"/>
      <c r="I19" s="28">
        <v>36</v>
      </c>
      <c r="J19" s="29">
        <f t="shared" si="0"/>
        <v>-0.39208003097916022</v>
      </c>
      <c r="K19" s="33">
        <f t="shared" si="5"/>
        <v>4</v>
      </c>
      <c r="L19" s="13"/>
      <c r="M19" s="22">
        <v>36</v>
      </c>
      <c r="N19" s="31">
        <f t="shared" si="1"/>
        <v>0.39600000000000002</v>
      </c>
      <c r="O19" s="32">
        <f t="shared" si="2"/>
        <v>-0.26371439822153003</v>
      </c>
      <c r="P19" s="33">
        <f t="shared" si="6"/>
        <v>4</v>
      </c>
      <c r="Q19" s="13"/>
      <c r="R19" s="13"/>
      <c r="S19" s="22">
        <v>4</v>
      </c>
      <c r="T19" s="22">
        <v>4</v>
      </c>
      <c r="U19" s="22">
        <f t="shared" si="4"/>
        <v>0</v>
      </c>
      <c r="V19" s="13"/>
      <c r="W19" s="13"/>
      <c r="X19" s="13"/>
      <c r="Y19" s="13"/>
      <c r="Z19" s="13"/>
    </row>
    <row r="20" spans="1:26">
      <c r="A20" s="13"/>
      <c r="B20" s="13"/>
      <c r="C20" s="22">
        <v>37</v>
      </c>
      <c r="D20" s="13"/>
      <c r="E20" s="13"/>
      <c r="F20" s="13"/>
      <c r="G20" s="13"/>
      <c r="H20" s="13"/>
      <c r="I20" s="28">
        <v>37</v>
      </c>
      <c r="J20" s="29">
        <f t="shared" si="0"/>
        <v>-0.27491549047171593</v>
      </c>
      <c r="K20" s="33">
        <f t="shared" si="5"/>
        <v>4</v>
      </c>
      <c r="L20" s="13"/>
      <c r="M20" s="22">
        <v>37</v>
      </c>
      <c r="N20" s="31">
        <f t="shared" si="1"/>
        <v>0.42199999999999999</v>
      </c>
      <c r="O20" s="32">
        <f t="shared" si="2"/>
        <v>-0.19677962021846676</v>
      </c>
      <c r="P20" s="33">
        <f t="shared" si="6"/>
        <v>5</v>
      </c>
      <c r="Q20" s="13"/>
      <c r="R20" s="13"/>
      <c r="S20" s="22">
        <v>4</v>
      </c>
      <c r="T20" s="22">
        <v>5</v>
      </c>
      <c r="U20" s="22">
        <f t="shared" si="4"/>
        <v>-1</v>
      </c>
      <c r="V20" s="13"/>
      <c r="W20" s="13"/>
      <c r="X20" s="13"/>
      <c r="Y20" s="13"/>
      <c r="Z20" s="13"/>
    </row>
    <row r="21" spans="1:26">
      <c r="A21" s="13"/>
      <c r="B21" s="13"/>
      <c r="C21" s="22">
        <v>38</v>
      </c>
      <c r="D21" s="13"/>
      <c r="E21" s="13"/>
      <c r="F21" s="13"/>
      <c r="G21" s="13"/>
      <c r="H21" s="13"/>
      <c r="I21" s="28">
        <v>38</v>
      </c>
      <c r="J21" s="29">
        <f t="shared" si="0"/>
        <v>-0.15775094996427166</v>
      </c>
      <c r="K21" s="33">
        <f t="shared" si="5"/>
        <v>5</v>
      </c>
      <c r="L21" s="13"/>
      <c r="M21" s="22">
        <v>38</v>
      </c>
      <c r="N21" s="31">
        <f t="shared" si="1"/>
        <v>0.46700000000000003</v>
      </c>
      <c r="O21" s="32">
        <f t="shared" si="2"/>
        <v>-8.2813291931881208E-2</v>
      </c>
      <c r="P21" s="33">
        <f t="shared" si="6"/>
        <v>5</v>
      </c>
      <c r="Q21" s="13"/>
      <c r="R21" s="13"/>
      <c r="S21" s="22">
        <v>5</v>
      </c>
      <c r="T21" s="22">
        <v>5</v>
      </c>
      <c r="U21" s="22">
        <f t="shared" si="4"/>
        <v>0</v>
      </c>
      <c r="V21" s="13"/>
      <c r="W21" s="13"/>
      <c r="X21" s="13"/>
      <c r="Y21" s="13"/>
      <c r="Z21" s="13"/>
    </row>
    <row r="22" spans="1:26">
      <c r="A22" s="13"/>
      <c r="B22" s="13"/>
      <c r="C22" s="22">
        <v>34</v>
      </c>
      <c r="D22" s="13"/>
      <c r="E22" s="13"/>
      <c r="F22" s="13"/>
      <c r="G22" s="13"/>
      <c r="H22" s="13"/>
      <c r="I22" s="28">
        <v>39</v>
      </c>
      <c r="J22" s="29">
        <f t="shared" si="0"/>
        <v>-4.0586409456827378E-2</v>
      </c>
      <c r="K22" s="33">
        <f t="shared" si="5"/>
        <v>5</v>
      </c>
      <c r="L22" s="13"/>
      <c r="M22" s="22">
        <v>39</v>
      </c>
      <c r="N22" s="31">
        <f t="shared" si="1"/>
        <v>0.51200000000000001</v>
      </c>
      <c r="O22" s="32">
        <f t="shared" si="2"/>
        <v>3.008407662018911E-2</v>
      </c>
      <c r="P22" s="33">
        <f t="shared" si="6"/>
        <v>5</v>
      </c>
      <c r="Q22" s="13"/>
      <c r="R22" s="13"/>
      <c r="S22" s="22">
        <v>5</v>
      </c>
      <c r="T22" s="22">
        <v>5</v>
      </c>
      <c r="U22" s="22">
        <f t="shared" si="4"/>
        <v>0</v>
      </c>
      <c r="V22" s="13"/>
      <c r="W22" s="13"/>
      <c r="X22" s="13"/>
      <c r="Y22" s="13"/>
      <c r="Z22" s="13"/>
    </row>
    <row r="23" spans="1:26">
      <c r="A23" s="13"/>
      <c r="B23" s="13"/>
      <c r="C23" s="22">
        <v>25</v>
      </c>
      <c r="D23" s="13"/>
      <c r="E23" s="13"/>
      <c r="F23" s="13"/>
      <c r="G23" s="13"/>
      <c r="H23" s="13"/>
      <c r="I23" s="28">
        <v>40</v>
      </c>
      <c r="J23" s="29">
        <f t="shared" si="0"/>
        <v>7.6578131050616907E-2</v>
      </c>
      <c r="K23" s="33">
        <f t="shared" si="5"/>
        <v>5</v>
      </c>
      <c r="L23" s="13"/>
      <c r="M23" s="22">
        <v>40</v>
      </c>
      <c r="N23" s="31">
        <f t="shared" si="1"/>
        <v>0.53200000000000003</v>
      </c>
      <c r="O23" s="32">
        <f t="shared" si="2"/>
        <v>8.0298312892055052E-2</v>
      </c>
      <c r="P23" s="33">
        <f t="shared" si="6"/>
        <v>5</v>
      </c>
      <c r="Q23" s="13"/>
      <c r="R23" s="13"/>
      <c r="S23" s="22">
        <v>5</v>
      </c>
      <c r="T23" s="22">
        <v>5</v>
      </c>
      <c r="U23" s="22">
        <f t="shared" si="4"/>
        <v>0</v>
      </c>
      <c r="V23" s="13"/>
      <c r="W23" s="13"/>
      <c r="X23" s="13"/>
      <c r="Y23" s="13"/>
      <c r="Z23" s="13"/>
    </row>
    <row r="24" spans="1:26">
      <c r="A24" s="13"/>
      <c r="B24" s="13"/>
      <c r="C24" s="22">
        <v>37</v>
      </c>
      <c r="D24" s="13"/>
      <c r="E24" s="13"/>
      <c r="F24" s="13"/>
      <c r="G24" s="13"/>
      <c r="H24" s="13"/>
      <c r="I24" s="28">
        <v>41</v>
      </c>
      <c r="J24" s="29">
        <f t="shared" si="0"/>
        <v>0.19374267155806119</v>
      </c>
      <c r="K24" s="33">
        <f t="shared" si="5"/>
        <v>5</v>
      </c>
      <c r="L24" s="13"/>
      <c r="M24" s="22">
        <v>41</v>
      </c>
      <c r="N24" s="31">
        <f t="shared" si="1"/>
        <v>0.55800000000000005</v>
      </c>
      <c r="O24" s="32">
        <f t="shared" si="2"/>
        <v>0.14590042003299397</v>
      </c>
      <c r="P24" s="33">
        <f t="shared" si="6"/>
        <v>5</v>
      </c>
      <c r="Q24" s="13"/>
      <c r="R24" s="13"/>
      <c r="S24" s="22">
        <v>5</v>
      </c>
      <c r="T24" s="22">
        <v>5</v>
      </c>
      <c r="U24" s="22">
        <f t="shared" si="4"/>
        <v>0</v>
      </c>
      <c r="V24" s="13"/>
      <c r="W24" s="13"/>
      <c r="X24" s="13"/>
      <c r="Y24" s="13"/>
      <c r="Z24" s="13"/>
    </row>
    <row r="25" spans="1:26">
      <c r="A25" s="13"/>
      <c r="B25" s="13"/>
      <c r="C25" s="22">
        <v>44</v>
      </c>
      <c r="D25" s="13"/>
      <c r="E25" s="13"/>
      <c r="F25" s="13"/>
      <c r="G25" s="13"/>
      <c r="H25" s="13"/>
      <c r="I25" s="28">
        <v>42</v>
      </c>
      <c r="J25" s="29">
        <f t="shared" si="0"/>
        <v>0.31090721206550548</v>
      </c>
      <c r="K25" s="33">
        <f t="shared" si="5"/>
        <v>6</v>
      </c>
      <c r="L25" s="13"/>
      <c r="M25" s="22">
        <v>42</v>
      </c>
      <c r="N25" s="31">
        <f t="shared" si="1"/>
        <v>0.59</v>
      </c>
      <c r="O25" s="32">
        <f t="shared" si="2"/>
        <v>0.22754497664114934</v>
      </c>
      <c r="P25" s="33">
        <f t="shared" si="6"/>
        <v>5</v>
      </c>
      <c r="Q25" s="13"/>
      <c r="R25" s="13"/>
      <c r="S25" s="22">
        <v>6</v>
      </c>
      <c r="T25" s="22">
        <v>5</v>
      </c>
      <c r="U25" s="22">
        <f t="shared" si="4"/>
        <v>1</v>
      </c>
      <c r="V25" s="13"/>
      <c r="W25" s="13"/>
      <c r="X25" s="13"/>
      <c r="Y25" s="13"/>
      <c r="Z25" s="13"/>
    </row>
    <row r="26" spans="1:26">
      <c r="A26" s="13"/>
      <c r="B26" s="13"/>
      <c r="C26" s="22">
        <v>69</v>
      </c>
      <c r="D26" s="13"/>
      <c r="E26" s="13"/>
      <c r="F26" s="13"/>
      <c r="G26" s="13"/>
      <c r="H26" s="13"/>
      <c r="I26" s="28">
        <v>43</v>
      </c>
      <c r="J26" s="29">
        <f t="shared" si="0"/>
        <v>0.42807175257294977</v>
      </c>
      <c r="K26" s="33">
        <f t="shared" si="5"/>
        <v>6</v>
      </c>
      <c r="L26" s="13"/>
      <c r="M26" s="22">
        <v>43</v>
      </c>
      <c r="N26" s="31">
        <f t="shared" si="1"/>
        <v>0.623</v>
      </c>
      <c r="O26" s="32">
        <f t="shared" si="2"/>
        <v>0.31336943888380597</v>
      </c>
      <c r="P26" s="33">
        <f t="shared" si="6"/>
        <v>6</v>
      </c>
      <c r="Q26" s="13"/>
      <c r="R26" s="13"/>
      <c r="S26" s="22">
        <v>6</v>
      </c>
      <c r="T26" s="22">
        <v>6</v>
      </c>
      <c r="U26" s="22">
        <f t="shared" si="4"/>
        <v>0</v>
      </c>
      <c r="V26" s="13"/>
      <c r="W26" s="13"/>
      <c r="X26" s="13"/>
      <c r="Y26" s="13"/>
      <c r="Z26" s="13"/>
    </row>
    <row r="27" spans="1:26">
      <c r="A27" s="13"/>
      <c r="B27" s="13"/>
      <c r="C27" s="22">
        <v>38</v>
      </c>
      <c r="D27" s="13"/>
      <c r="E27" s="13"/>
      <c r="F27" s="13"/>
      <c r="G27" s="13"/>
      <c r="H27" s="13"/>
      <c r="I27" s="28">
        <v>44</v>
      </c>
      <c r="J27" s="29">
        <f t="shared" si="0"/>
        <v>0.54523629308039401</v>
      </c>
      <c r="K27" s="33">
        <f t="shared" si="5"/>
        <v>6</v>
      </c>
      <c r="L27" s="13"/>
      <c r="M27" s="22">
        <v>44</v>
      </c>
      <c r="N27" s="31">
        <f t="shared" si="1"/>
        <v>0.69399999999999995</v>
      </c>
      <c r="O27" s="32">
        <f t="shared" si="2"/>
        <v>0.50722066058694582</v>
      </c>
      <c r="P27" s="33">
        <f t="shared" si="6"/>
        <v>6</v>
      </c>
      <c r="Q27" s="13"/>
      <c r="R27" s="13"/>
      <c r="S27" s="22">
        <v>6</v>
      </c>
      <c r="T27" s="22">
        <v>6</v>
      </c>
      <c r="U27" s="22">
        <f t="shared" si="4"/>
        <v>0</v>
      </c>
      <c r="V27" s="13"/>
      <c r="W27" s="13"/>
      <c r="X27" s="13"/>
      <c r="Y27" s="13"/>
      <c r="Z27" s="13"/>
    </row>
    <row r="28" spans="1:26">
      <c r="A28" s="13"/>
      <c r="B28" s="13"/>
      <c r="C28" s="22">
        <v>37</v>
      </c>
      <c r="D28" s="13"/>
      <c r="E28" s="13"/>
      <c r="F28" s="13"/>
      <c r="G28" s="13"/>
      <c r="H28" s="13"/>
      <c r="I28" s="28">
        <v>45</v>
      </c>
      <c r="J28" s="29">
        <f t="shared" si="0"/>
        <v>0.6624008335878383</v>
      </c>
      <c r="K28" s="33">
        <f t="shared" si="5"/>
        <v>6</v>
      </c>
      <c r="L28" s="13"/>
      <c r="M28" s="22">
        <v>45</v>
      </c>
      <c r="N28" s="31">
        <f t="shared" si="1"/>
        <v>0.746</v>
      </c>
      <c r="O28" s="32">
        <f t="shared" si="2"/>
        <v>0.66195509628816196</v>
      </c>
      <c r="P28" s="33">
        <f t="shared" si="6"/>
        <v>6</v>
      </c>
      <c r="Q28" s="13"/>
      <c r="R28" s="13"/>
      <c r="S28" s="22">
        <v>6</v>
      </c>
      <c r="T28" s="22">
        <v>6</v>
      </c>
      <c r="U28" s="22">
        <f t="shared" si="4"/>
        <v>0</v>
      </c>
      <c r="V28" s="13"/>
      <c r="W28" s="13"/>
      <c r="X28" s="13"/>
      <c r="Y28" s="13"/>
      <c r="Z28" s="13"/>
    </row>
    <row r="29" spans="1:26">
      <c r="A29" s="13"/>
      <c r="B29" s="13"/>
      <c r="C29" s="22">
        <v>28</v>
      </c>
      <c r="D29" s="13"/>
      <c r="E29" s="13"/>
      <c r="F29" s="13"/>
      <c r="G29" s="13"/>
      <c r="H29" s="13"/>
      <c r="I29" s="28">
        <v>46</v>
      </c>
      <c r="J29" s="29">
        <f t="shared" si="0"/>
        <v>0.77956537409528259</v>
      </c>
      <c r="K29" s="33">
        <f t="shared" si="5"/>
        <v>7</v>
      </c>
      <c r="L29" s="13"/>
      <c r="M29" s="22">
        <v>46</v>
      </c>
      <c r="N29" s="31">
        <f t="shared" si="1"/>
        <v>0.77900000000000003</v>
      </c>
      <c r="O29" s="32">
        <f t="shared" si="2"/>
        <v>0.76882029345806235</v>
      </c>
      <c r="P29" s="33">
        <f t="shared" si="6"/>
        <v>7</v>
      </c>
      <c r="Q29" s="13"/>
      <c r="R29" s="13"/>
      <c r="S29" s="22">
        <v>7</v>
      </c>
      <c r="T29" s="22">
        <v>7</v>
      </c>
      <c r="U29" s="22">
        <f t="shared" si="4"/>
        <v>0</v>
      </c>
      <c r="V29" s="13"/>
      <c r="W29" s="13"/>
      <c r="X29" s="13"/>
      <c r="Y29" s="13"/>
      <c r="Z29" s="13"/>
    </row>
    <row r="30" spans="1:26">
      <c r="A30" s="13"/>
      <c r="B30" s="13"/>
      <c r="C30" s="22">
        <v>39</v>
      </c>
      <c r="D30" s="13"/>
      <c r="E30" s="13"/>
      <c r="F30" s="13"/>
      <c r="G30" s="13"/>
      <c r="H30" s="13"/>
      <c r="I30" s="28">
        <v>47</v>
      </c>
      <c r="J30" s="29">
        <f t="shared" si="0"/>
        <v>0.89672991460272689</v>
      </c>
      <c r="K30" s="33">
        <f t="shared" si="5"/>
        <v>7</v>
      </c>
      <c r="L30" s="13"/>
      <c r="M30" s="22">
        <v>47</v>
      </c>
      <c r="N30" s="31">
        <f t="shared" si="1"/>
        <v>0.80800000000000005</v>
      </c>
      <c r="O30" s="32">
        <f t="shared" si="2"/>
        <v>0.87054983019565435</v>
      </c>
      <c r="P30" s="33">
        <f t="shared" si="6"/>
        <v>7</v>
      </c>
      <c r="Q30" s="13"/>
      <c r="R30" s="13"/>
      <c r="S30" s="22">
        <v>7</v>
      </c>
      <c r="T30" s="22">
        <v>7</v>
      </c>
      <c r="U30" s="22">
        <f t="shared" si="4"/>
        <v>0</v>
      </c>
      <c r="V30" s="13"/>
      <c r="W30" s="13"/>
      <c r="X30" s="13"/>
      <c r="Y30" s="13"/>
      <c r="Z30" s="13"/>
    </row>
    <row r="31" spans="1:26">
      <c r="A31" s="13"/>
      <c r="B31" s="13"/>
      <c r="C31" s="22">
        <v>44</v>
      </c>
      <c r="D31" s="13"/>
      <c r="E31" s="13"/>
      <c r="F31" s="13"/>
      <c r="G31" s="13"/>
      <c r="H31" s="13"/>
      <c r="I31" s="28">
        <v>48</v>
      </c>
      <c r="J31" s="29">
        <f t="shared" si="0"/>
        <v>1.0138944551101712</v>
      </c>
      <c r="K31" s="33">
        <f t="shared" si="5"/>
        <v>7</v>
      </c>
      <c r="L31" s="13"/>
      <c r="M31" s="22">
        <v>48</v>
      </c>
      <c r="N31" s="31">
        <f t="shared" si="1"/>
        <v>0.81100000000000005</v>
      </c>
      <c r="O31" s="32">
        <f t="shared" si="2"/>
        <v>0.88158734699617447</v>
      </c>
      <c r="P31" s="33">
        <f t="shared" si="6"/>
        <v>7</v>
      </c>
      <c r="Q31" s="13"/>
      <c r="R31" s="13"/>
      <c r="S31" s="22">
        <v>7</v>
      </c>
      <c r="T31" s="22">
        <v>7</v>
      </c>
      <c r="U31" s="22">
        <f t="shared" si="4"/>
        <v>0</v>
      </c>
      <c r="V31" s="13"/>
      <c r="W31" s="13"/>
      <c r="X31" s="13"/>
      <c r="Y31" s="13"/>
      <c r="Z31" s="13"/>
    </row>
    <row r="32" spans="1:26">
      <c r="A32" s="13"/>
      <c r="B32" s="13"/>
      <c r="C32" s="22">
        <v>26</v>
      </c>
      <c r="D32" s="13"/>
      <c r="E32" s="13"/>
      <c r="F32" s="13"/>
      <c r="G32" s="13"/>
      <c r="H32" s="13"/>
      <c r="I32" s="28">
        <v>49</v>
      </c>
      <c r="J32" s="29">
        <f t="shared" si="0"/>
        <v>1.1310589956176156</v>
      </c>
      <c r="K32" s="33">
        <f t="shared" si="5"/>
        <v>7</v>
      </c>
      <c r="L32" s="13"/>
      <c r="M32" s="22">
        <v>49</v>
      </c>
      <c r="N32" s="31">
        <f t="shared" si="1"/>
        <v>0.83699999999999997</v>
      </c>
      <c r="O32" s="32">
        <f t="shared" si="2"/>
        <v>0.98220269533346871</v>
      </c>
      <c r="P32" s="33">
        <f t="shared" si="6"/>
        <v>7</v>
      </c>
      <c r="Q32" s="13"/>
      <c r="R32" s="13"/>
      <c r="S32" s="22">
        <v>7</v>
      </c>
      <c r="T32" s="22">
        <v>7</v>
      </c>
      <c r="U32" s="22">
        <f t="shared" si="4"/>
        <v>0</v>
      </c>
      <c r="V32" s="13"/>
      <c r="W32" s="13"/>
      <c r="X32" s="13"/>
      <c r="Y32" s="13"/>
      <c r="Z32" s="13"/>
    </row>
    <row r="33" spans="1:26">
      <c r="A33" s="13"/>
      <c r="B33" s="13"/>
      <c r="C33" s="22">
        <v>35</v>
      </c>
      <c r="D33" s="13"/>
      <c r="E33" s="13"/>
      <c r="F33" s="13"/>
      <c r="G33" s="13"/>
      <c r="H33" s="13"/>
      <c r="I33" s="28">
        <v>50</v>
      </c>
      <c r="J33" s="29">
        <f t="shared" si="0"/>
        <v>1.2482235361250598</v>
      </c>
      <c r="K33" s="33">
        <f t="shared" si="5"/>
        <v>7</v>
      </c>
      <c r="L33" s="13"/>
      <c r="M33" s="22">
        <v>50</v>
      </c>
      <c r="N33" s="31">
        <f t="shared" si="1"/>
        <v>0.88300000000000001</v>
      </c>
      <c r="O33" s="32">
        <f t="shared" si="2"/>
        <v>1.1901180418964232</v>
      </c>
      <c r="P33" s="33">
        <f t="shared" si="6"/>
        <v>7</v>
      </c>
      <c r="Q33" s="13"/>
      <c r="R33" s="13"/>
      <c r="S33" s="22">
        <v>7</v>
      </c>
      <c r="T33" s="22">
        <v>7</v>
      </c>
      <c r="U33" s="22">
        <f t="shared" si="4"/>
        <v>0</v>
      </c>
      <c r="V33" s="13"/>
      <c r="W33" s="13"/>
      <c r="X33" s="13"/>
      <c r="Y33" s="13"/>
      <c r="Z33" s="13"/>
    </row>
    <row r="34" spans="1:26">
      <c r="A34" s="13"/>
      <c r="B34" s="13"/>
      <c r="C34" s="22">
        <v>33</v>
      </c>
      <c r="D34" s="13"/>
      <c r="E34" s="13"/>
      <c r="F34" s="13"/>
      <c r="G34" s="13"/>
      <c r="H34" s="13"/>
      <c r="I34" s="28">
        <v>51</v>
      </c>
      <c r="J34" s="29">
        <f t="shared" si="0"/>
        <v>1.3653880766325039</v>
      </c>
      <c r="K34" s="33">
        <f t="shared" si="5"/>
        <v>8</v>
      </c>
      <c r="L34" s="13"/>
      <c r="M34" s="22">
        <v>51</v>
      </c>
      <c r="N34" s="31">
        <f t="shared" si="1"/>
        <v>0.88900000000000001</v>
      </c>
      <c r="O34" s="32">
        <f t="shared" si="2"/>
        <v>1.2212272221055696</v>
      </c>
      <c r="P34" s="33">
        <f t="shared" si="6"/>
        <v>7</v>
      </c>
      <c r="Q34" s="13"/>
      <c r="R34" s="13"/>
      <c r="S34" s="22">
        <v>8</v>
      </c>
      <c r="T34" s="22">
        <v>7</v>
      </c>
      <c r="U34" s="22">
        <f t="shared" si="4"/>
        <v>1</v>
      </c>
      <c r="V34" s="13"/>
      <c r="W34" s="13"/>
      <c r="X34" s="13"/>
      <c r="Y34" s="13"/>
      <c r="Z34" s="13"/>
    </row>
    <row r="35" spans="1:26">
      <c r="A35" s="13"/>
      <c r="B35" s="13"/>
      <c r="C35" s="22">
        <v>35</v>
      </c>
      <c r="D35" s="13"/>
      <c r="E35" s="13"/>
      <c r="F35" s="13"/>
      <c r="G35" s="13"/>
      <c r="H35" s="13"/>
      <c r="I35" s="28">
        <v>52</v>
      </c>
      <c r="J35" s="29">
        <f t="shared" si="0"/>
        <v>1.4825526171399483</v>
      </c>
      <c r="K35" s="33">
        <f t="shared" si="5"/>
        <v>8</v>
      </c>
      <c r="L35" s="13"/>
      <c r="M35" s="22">
        <v>52</v>
      </c>
      <c r="N35" s="31">
        <f t="shared" si="1"/>
        <v>0.90200000000000002</v>
      </c>
      <c r="O35" s="32">
        <f t="shared" si="2"/>
        <v>1.293031976144243</v>
      </c>
      <c r="P35" s="33">
        <f t="shared" si="6"/>
        <v>8</v>
      </c>
      <c r="Q35" s="13"/>
      <c r="R35" s="13"/>
      <c r="S35" s="22">
        <v>8</v>
      </c>
      <c r="T35" s="22">
        <v>8</v>
      </c>
      <c r="U35" s="22">
        <f t="shared" si="4"/>
        <v>0</v>
      </c>
      <c r="V35" s="13"/>
      <c r="W35" s="13"/>
      <c r="X35" s="13"/>
      <c r="Y35" s="13"/>
      <c r="Z35" s="13"/>
    </row>
    <row r="36" spans="1:26">
      <c r="A36" s="13"/>
      <c r="B36" s="13"/>
      <c r="C36" s="22">
        <v>22</v>
      </c>
      <c r="D36" s="13"/>
      <c r="E36" s="13"/>
      <c r="F36" s="13"/>
      <c r="G36" s="13"/>
      <c r="H36" s="13"/>
      <c r="I36" s="28">
        <v>53</v>
      </c>
      <c r="J36" s="29">
        <f t="shared" si="0"/>
        <v>1.5997171576473925</v>
      </c>
      <c r="K36" s="33">
        <f t="shared" si="5"/>
        <v>8</v>
      </c>
      <c r="L36" s="13"/>
      <c r="M36" s="22">
        <v>53</v>
      </c>
      <c r="N36" s="31">
        <f t="shared" si="1"/>
        <v>0.92800000000000005</v>
      </c>
      <c r="O36" s="32">
        <f t="shared" si="2"/>
        <v>1.4610562691869071</v>
      </c>
      <c r="P36" s="33">
        <f t="shared" si="6"/>
        <v>8</v>
      </c>
      <c r="Q36" s="13"/>
      <c r="R36" s="13"/>
      <c r="S36" s="22">
        <v>8</v>
      </c>
      <c r="T36" s="22">
        <v>8</v>
      </c>
      <c r="U36" s="22">
        <f t="shared" si="4"/>
        <v>0</v>
      </c>
      <c r="V36" s="13"/>
      <c r="W36" s="13"/>
      <c r="X36" s="13"/>
      <c r="Y36" s="13"/>
      <c r="Z36" s="13"/>
    </row>
    <row r="37" spans="1:26">
      <c r="A37" s="13"/>
      <c r="B37" s="13"/>
      <c r="C37" s="22">
        <v>30</v>
      </c>
      <c r="D37" s="13"/>
      <c r="E37" s="13"/>
      <c r="F37" s="13"/>
      <c r="G37" s="13"/>
      <c r="H37" s="13"/>
      <c r="I37" s="28">
        <v>54</v>
      </c>
      <c r="J37" s="29">
        <f t="shared" si="0"/>
        <v>1.7168816981548369</v>
      </c>
      <c r="K37" s="33">
        <f t="shared" si="5"/>
        <v>8</v>
      </c>
      <c r="L37" s="13"/>
      <c r="M37" s="22">
        <v>54</v>
      </c>
      <c r="N37" s="31">
        <f t="shared" si="1"/>
        <v>0.95099999999999996</v>
      </c>
      <c r="O37" s="32">
        <f t="shared" si="2"/>
        <v>1.654627902351077</v>
      </c>
      <c r="P37" s="33">
        <f t="shared" si="6"/>
        <v>8</v>
      </c>
      <c r="Q37" s="13"/>
      <c r="R37" s="13"/>
      <c r="S37" s="22">
        <v>8</v>
      </c>
      <c r="T37" s="22">
        <v>8</v>
      </c>
      <c r="U37" s="22">
        <f t="shared" si="4"/>
        <v>0</v>
      </c>
      <c r="V37" s="13"/>
      <c r="W37" s="13"/>
      <c r="X37" s="13"/>
      <c r="Y37" s="13"/>
      <c r="Z37" s="13"/>
    </row>
    <row r="38" spans="1:26">
      <c r="A38" s="13"/>
      <c r="B38" s="13"/>
      <c r="C38" s="22">
        <v>43</v>
      </c>
      <c r="D38" s="13"/>
      <c r="E38" s="13"/>
      <c r="F38" s="13"/>
      <c r="G38" s="13"/>
      <c r="H38" s="13"/>
      <c r="I38" s="28">
        <v>55</v>
      </c>
      <c r="J38" s="29">
        <f t="shared" si="0"/>
        <v>1.8340462386622811</v>
      </c>
      <c r="K38" s="33">
        <f t="shared" si="5"/>
        <v>9</v>
      </c>
      <c r="L38" s="13"/>
      <c r="M38" s="22">
        <v>55</v>
      </c>
      <c r="N38" s="31">
        <f t="shared" si="1"/>
        <v>0.95399999999999996</v>
      </c>
      <c r="O38" s="32">
        <f t="shared" si="2"/>
        <v>1.6849407678719139</v>
      </c>
      <c r="P38" s="33">
        <f t="shared" si="6"/>
        <v>8</v>
      </c>
      <c r="Q38" s="13"/>
      <c r="R38" s="13"/>
      <c r="S38" s="22">
        <v>9</v>
      </c>
      <c r="T38" s="22">
        <v>8</v>
      </c>
      <c r="U38" s="22">
        <f t="shared" si="4"/>
        <v>1</v>
      </c>
      <c r="V38" s="13"/>
      <c r="W38" s="13"/>
      <c r="X38" s="13"/>
      <c r="Y38" s="13"/>
      <c r="Z38" s="13"/>
    </row>
    <row r="39" spans="1:26">
      <c r="A39" s="13"/>
      <c r="B39" s="13"/>
      <c r="C39" s="22">
        <v>35</v>
      </c>
      <c r="D39" s="13"/>
      <c r="E39" s="13"/>
      <c r="F39" s="13"/>
      <c r="G39" s="13"/>
      <c r="H39" s="13"/>
      <c r="I39" s="28">
        <v>56</v>
      </c>
      <c r="J39" s="29">
        <f t="shared" si="0"/>
        <v>1.9512107791697255</v>
      </c>
      <c r="K39" s="33">
        <f t="shared" si="5"/>
        <v>9</v>
      </c>
      <c r="L39" s="13"/>
      <c r="M39" s="22">
        <v>56</v>
      </c>
      <c r="N39" s="31">
        <f t="shared" si="1"/>
        <v>0.96399999999999997</v>
      </c>
      <c r="O39" s="32">
        <f t="shared" si="2"/>
        <v>1.7991181068379669</v>
      </c>
      <c r="P39" s="33">
        <f t="shared" si="6"/>
        <v>9</v>
      </c>
      <c r="Q39" s="13"/>
      <c r="R39" s="13"/>
      <c r="S39" s="22">
        <v>9</v>
      </c>
      <c r="T39" s="22">
        <v>9</v>
      </c>
      <c r="U39" s="22">
        <f t="shared" si="4"/>
        <v>0</v>
      </c>
      <c r="V39" s="13"/>
      <c r="W39" s="13"/>
      <c r="X39" s="13"/>
      <c r="Y39" s="13"/>
      <c r="Z39" s="13"/>
    </row>
    <row r="40" spans="1:26">
      <c r="A40" s="13"/>
      <c r="B40" s="13"/>
      <c r="C40" s="22">
        <v>34</v>
      </c>
      <c r="D40" s="13"/>
      <c r="E40" s="13"/>
      <c r="F40" s="13"/>
      <c r="G40" s="13"/>
      <c r="H40" s="13"/>
      <c r="I40" s="28">
        <v>57</v>
      </c>
      <c r="J40" s="29">
        <f t="shared" si="0"/>
        <v>2.0683753196771697</v>
      </c>
      <c r="K40" s="33">
        <f t="shared" si="5"/>
        <v>9</v>
      </c>
      <c r="L40" s="13"/>
      <c r="M40" s="22">
        <v>57</v>
      </c>
      <c r="N40" s="31">
        <f t="shared" si="1"/>
        <v>0.96699999999999997</v>
      </c>
      <c r="O40" s="32">
        <f t="shared" si="2"/>
        <v>1.8384236692477764</v>
      </c>
      <c r="P40" s="33">
        <f t="shared" si="6"/>
        <v>9</v>
      </c>
      <c r="Q40" s="13"/>
      <c r="R40" s="13"/>
      <c r="S40" s="22">
        <v>9</v>
      </c>
      <c r="T40" s="22">
        <v>9</v>
      </c>
      <c r="U40" s="22">
        <f t="shared" si="4"/>
        <v>0</v>
      </c>
      <c r="V40" s="13"/>
      <c r="W40" s="13"/>
      <c r="X40" s="13"/>
      <c r="Y40" s="13"/>
      <c r="Z40" s="13"/>
    </row>
    <row r="41" spans="1:26">
      <c r="A41" s="13"/>
      <c r="B41" s="13"/>
      <c r="C41" s="22">
        <v>31</v>
      </c>
      <c r="D41" s="13"/>
      <c r="E41" s="13"/>
      <c r="F41" s="13"/>
      <c r="G41" s="13"/>
      <c r="H41" s="13"/>
      <c r="I41" s="28">
        <v>58</v>
      </c>
      <c r="J41" s="29">
        <f t="shared" si="0"/>
        <v>2.1855398601846141</v>
      </c>
      <c r="K41" s="33">
        <f t="shared" si="5"/>
        <v>9</v>
      </c>
      <c r="L41" s="13"/>
      <c r="M41" s="22">
        <v>58</v>
      </c>
      <c r="N41" s="31">
        <f t="shared" si="1"/>
        <v>0.98299999999999998</v>
      </c>
      <c r="O41" s="32">
        <f t="shared" si="2"/>
        <v>2.1200716897421503</v>
      </c>
      <c r="P41" s="33">
        <f t="shared" si="6"/>
        <v>9</v>
      </c>
      <c r="Q41" s="13"/>
      <c r="R41" s="13"/>
      <c r="S41" s="22">
        <v>9</v>
      </c>
      <c r="T41" s="22">
        <v>9</v>
      </c>
      <c r="U41" s="22">
        <f t="shared" si="4"/>
        <v>0</v>
      </c>
      <c r="V41" s="13"/>
      <c r="W41" s="13"/>
      <c r="X41" s="13"/>
      <c r="Y41" s="13"/>
      <c r="Z41" s="13"/>
    </row>
    <row r="42" spans="1:26">
      <c r="A42" s="13"/>
      <c r="B42" s="13"/>
      <c r="C42" s="22">
        <v>25</v>
      </c>
      <c r="D42" s="13"/>
      <c r="E42" s="13"/>
      <c r="F42" s="13"/>
      <c r="G42" s="13"/>
      <c r="H42" s="13"/>
      <c r="I42" s="28">
        <v>59</v>
      </c>
      <c r="J42" s="29">
        <f t="shared" si="0"/>
        <v>2.3027044006920585</v>
      </c>
      <c r="K42" s="30">
        <v>9</v>
      </c>
      <c r="L42" s="13"/>
      <c r="M42" s="22">
        <v>59</v>
      </c>
      <c r="N42" s="31">
        <f t="shared" si="1"/>
        <v>0.98699999999999999</v>
      </c>
      <c r="O42" s="32">
        <f t="shared" si="2"/>
        <v>2.2262117693171737</v>
      </c>
      <c r="P42" s="33">
        <f t="shared" si="6"/>
        <v>9</v>
      </c>
      <c r="Q42" s="13"/>
      <c r="R42" s="13"/>
      <c r="S42" s="34">
        <v>9</v>
      </c>
      <c r="T42" s="22">
        <v>9</v>
      </c>
      <c r="U42" s="22">
        <f t="shared" si="4"/>
        <v>0</v>
      </c>
      <c r="V42" s="13"/>
      <c r="W42" s="13"/>
      <c r="X42" s="13"/>
      <c r="Y42" s="13"/>
      <c r="Z42" s="13"/>
    </row>
    <row r="43" spans="1:26">
      <c r="A43" s="13"/>
      <c r="B43" s="13"/>
      <c r="C43" s="22">
        <v>30</v>
      </c>
      <c r="D43" s="13"/>
      <c r="E43" s="13"/>
      <c r="F43" s="13"/>
      <c r="G43" s="13"/>
      <c r="H43" s="13"/>
      <c r="I43" s="28">
        <v>60</v>
      </c>
      <c r="J43" s="29">
        <f t="shared" si="0"/>
        <v>2.4198689411995025</v>
      </c>
      <c r="K43" s="30">
        <v>9</v>
      </c>
      <c r="L43" s="13"/>
      <c r="M43" s="22">
        <v>60</v>
      </c>
      <c r="N43" s="31">
        <f t="shared" si="1"/>
        <v>0.98699999999999999</v>
      </c>
      <c r="O43" s="32">
        <f t="shared" si="2"/>
        <v>2.2262117693171737</v>
      </c>
      <c r="P43" s="33">
        <v>9</v>
      </c>
      <c r="Q43" s="13"/>
      <c r="R43" s="13"/>
      <c r="S43" s="34">
        <v>9</v>
      </c>
      <c r="T43" s="22">
        <v>9</v>
      </c>
      <c r="U43" s="22">
        <f t="shared" si="4"/>
        <v>0</v>
      </c>
      <c r="V43" s="13"/>
      <c r="W43" s="13"/>
      <c r="X43" s="13"/>
      <c r="Y43" s="13"/>
      <c r="Z43" s="13"/>
    </row>
    <row r="44" spans="1:26">
      <c r="A44" s="13"/>
      <c r="B44" s="13"/>
      <c r="C44" s="22">
        <v>46</v>
      </c>
      <c r="D44" s="13"/>
      <c r="E44" s="13"/>
      <c r="F44" s="13"/>
      <c r="G44" s="13"/>
      <c r="H44" s="13"/>
      <c r="I44" s="28">
        <v>61</v>
      </c>
      <c r="J44" s="29">
        <f t="shared" si="0"/>
        <v>2.5370334817069469</v>
      </c>
      <c r="K44" s="30">
        <v>9</v>
      </c>
      <c r="L44" s="13"/>
      <c r="M44" s="22">
        <v>61</v>
      </c>
      <c r="N44" s="31">
        <f t="shared" si="1"/>
        <v>0.98799999999999999</v>
      </c>
      <c r="O44" s="32">
        <f t="shared" si="2"/>
        <v>2.257129244486225</v>
      </c>
      <c r="P44" s="33">
        <v>9</v>
      </c>
      <c r="Q44" s="13"/>
      <c r="R44" s="13"/>
      <c r="S44" s="34">
        <v>9</v>
      </c>
      <c r="T44" s="22">
        <v>9</v>
      </c>
      <c r="U44" s="22">
        <f t="shared" si="4"/>
        <v>0</v>
      </c>
      <c r="V44" s="13"/>
      <c r="W44" s="13"/>
      <c r="X44" s="13"/>
      <c r="Y44" s="13"/>
      <c r="Z44" s="13"/>
    </row>
    <row r="45" spans="1:26">
      <c r="A45" s="13"/>
      <c r="B45" s="13"/>
      <c r="C45" s="22">
        <v>42</v>
      </c>
      <c r="D45" s="13"/>
      <c r="E45" s="13"/>
      <c r="F45" s="13"/>
      <c r="G45" s="13"/>
      <c r="H45" s="13"/>
      <c r="I45" s="28">
        <v>62</v>
      </c>
      <c r="J45" s="29">
        <f t="shared" si="0"/>
        <v>2.6541980222143913</v>
      </c>
      <c r="K45" s="30">
        <v>9</v>
      </c>
      <c r="L45" s="13"/>
      <c r="M45" s="22">
        <v>62</v>
      </c>
      <c r="N45" s="31">
        <f t="shared" si="1"/>
        <v>0.98799999999999999</v>
      </c>
      <c r="O45" s="32">
        <f t="shared" si="2"/>
        <v>2.257129244486225</v>
      </c>
      <c r="P45" s="33">
        <v>9</v>
      </c>
      <c r="Q45" s="13"/>
      <c r="R45" s="13"/>
      <c r="S45" s="34">
        <v>9</v>
      </c>
      <c r="T45" s="22">
        <v>9</v>
      </c>
      <c r="U45" s="22">
        <f t="shared" si="4"/>
        <v>0</v>
      </c>
      <c r="V45" s="13"/>
      <c r="W45" s="13"/>
      <c r="X45" s="13"/>
      <c r="Y45" s="13"/>
      <c r="Z45" s="13"/>
    </row>
    <row r="46" spans="1:26">
      <c r="A46" s="13"/>
      <c r="B46" s="13"/>
      <c r="C46" s="22">
        <v>52</v>
      </c>
      <c r="D46" s="13"/>
      <c r="E46" s="13"/>
      <c r="F46" s="13"/>
      <c r="G46" s="13"/>
      <c r="H46" s="13"/>
      <c r="I46" s="28">
        <v>63</v>
      </c>
      <c r="J46" s="29">
        <f t="shared" si="0"/>
        <v>2.7713625627218357</v>
      </c>
      <c r="K46" s="30">
        <v>9</v>
      </c>
      <c r="L46" s="13"/>
      <c r="M46" s="22">
        <v>63</v>
      </c>
      <c r="N46" s="31">
        <f t="shared" si="1"/>
        <v>0.98899999999999999</v>
      </c>
      <c r="O46" s="32">
        <f t="shared" si="2"/>
        <v>2.290367877855267</v>
      </c>
      <c r="P46" s="33">
        <v>9</v>
      </c>
      <c r="Q46" s="13"/>
      <c r="R46" s="13"/>
      <c r="S46" s="34">
        <v>9</v>
      </c>
      <c r="T46" s="22">
        <v>9</v>
      </c>
      <c r="U46" s="22">
        <f t="shared" si="4"/>
        <v>0</v>
      </c>
      <c r="V46" s="13"/>
      <c r="W46" s="13"/>
      <c r="X46" s="13"/>
      <c r="Y46" s="13"/>
      <c r="Z46" s="13"/>
    </row>
    <row r="47" spans="1:26">
      <c r="A47" s="13"/>
      <c r="B47" s="13"/>
      <c r="C47" s="22">
        <v>45</v>
      </c>
      <c r="D47" s="13"/>
      <c r="E47" s="13"/>
      <c r="F47" s="13"/>
      <c r="G47" s="13"/>
      <c r="H47" s="13"/>
      <c r="I47" s="28">
        <v>64</v>
      </c>
      <c r="J47" s="29">
        <f t="shared" si="0"/>
        <v>2.8885271032292796</v>
      </c>
      <c r="K47" s="30">
        <v>9</v>
      </c>
      <c r="L47" s="13"/>
      <c r="M47" s="22">
        <v>64</v>
      </c>
      <c r="N47" s="31">
        <f t="shared" si="1"/>
        <v>0.99</v>
      </c>
      <c r="O47" s="32">
        <f t="shared" si="2"/>
        <v>2.3263478740408408</v>
      </c>
      <c r="P47" s="33">
        <v>9</v>
      </c>
      <c r="Q47" s="13"/>
      <c r="R47" s="13"/>
      <c r="S47" s="34">
        <v>9</v>
      </c>
      <c r="T47" s="22">
        <v>9</v>
      </c>
      <c r="U47" s="22">
        <f t="shared" si="4"/>
        <v>0</v>
      </c>
      <c r="V47" s="13"/>
      <c r="W47" s="13"/>
      <c r="X47" s="13"/>
      <c r="Y47" s="13"/>
      <c r="Z47" s="13"/>
    </row>
    <row r="48" spans="1:26" ht="16">
      <c r="A48" s="13"/>
      <c r="B48" s="13"/>
      <c r="C48" s="22">
        <v>31</v>
      </c>
      <c r="D48" s="13"/>
      <c r="E48" s="13"/>
      <c r="F48" s="13"/>
      <c r="G48" s="13"/>
      <c r="H48" s="13"/>
      <c r="I48" s="28">
        <v>65</v>
      </c>
      <c r="J48" s="29">
        <f t="shared" si="0"/>
        <v>3.005691643736724</v>
      </c>
      <c r="K48" s="30">
        <v>9</v>
      </c>
      <c r="L48" s="13"/>
      <c r="M48" s="22">
        <v>65</v>
      </c>
      <c r="N48" s="31">
        <f t="shared" si="1"/>
        <v>0.99</v>
      </c>
      <c r="O48" s="32">
        <f t="shared" si="2"/>
        <v>2.3263478740408408</v>
      </c>
      <c r="P48" s="33">
        <v>9</v>
      </c>
      <c r="Q48" s="13"/>
      <c r="R48" s="13"/>
      <c r="S48" s="34">
        <v>9</v>
      </c>
      <c r="T48" s="22">
        <v>9</v>
      </c>
      <c r="U48" s="22">
        <f t="shared" si="4"/>
        <v>0</v>
      </c>
      <c r="V48" s="13"/>
      <c r="W48" s="13"/>
      <c r="X48" s="13"/>
      <c r="Y48" s="13"/>
      <c r="Z48" s="13"/>
    </row>
    <row r="49" spans="1:26" ht="16">
      <c r="A49" s="13"/>
      <c r="B49" s="13"/>
      <c r="C49" s="22">
        <v>35</v>
      </c>
      <c r="D49" s="13"/>
      <c r="E49" s="13"/>
      <c r="F49" s="13"/>
      <c r="G49" s="13"/>
      <c r="H49" s="13"/>
      <c r="I49" s="28">
        <v>66</v>
      </c>
      <c r="J49" s="29">
        <f t="shared" si="0"/>
        <v>3.1228561842441684</v>
      </c>
      <c r="K49" s="30">
        <v>9</v>
      </c>
      <c r="L49" s="13"/>
      <c r="M49" s="22">
        <v>66</v>
      </c>
      <c r="N49" s="31">
        <f t="shared" si="1"/>
        <v>0.99099999999999999</v>
      </c>
      <c r="O49" s="32">
        <f t="shared" si="2"/>
        <v>2.365618126864292</v>
      </c>
      <c r="P49" s="33">
        <v>9</v>
      </c>
      <c r="Q49" s="13"/>
      <c r="R49" s="13"/>
      <c r="S49" s="34">
        <v>9</v>
      </c>
      <c r="T49" s="22">
        <v>9</v>
      </c>
      <c r="U49" s="22">
        <f t="shared" si="4"/>
        <v>0</v>
      </c>
      <c r="V49" s="13"/>
      <c r="W49" s="13"/>
      <c r="X49" s="13"/>
      <c r="Y49" s="13"/>
      <c r="Z49" s="13"/>
    </row>
    <row r="50" spans="1:26" ht="16">
      <c r="A50" s="13"/>
      <c r="B50" s="13"/>
      <c r="C50" s="22">
        <v>34</v>
      </c>
      <c r="D50" s="13"/>
      <c r="E50" s="13"/>
      <c r="F50" s="13"/>
      <c r="G50" s="13"/>
      <c r="H50" s="13"/>
      <c r="I50" s="28">
        <v>67</v>
      </c>
      <c r="J50" s="29">
        <f t="shared" si="0"/>
        <v>3.2400207247516124</v>
      </c>
      <c r="K50" s="30">
        <v>9</v>
      </c>
      <c r="L50" s="13"/>
      <c r="M50" s="22">
        <v>67</v>
      </c>
      <c r="N50" s="31">
        <f t="shared" si="1"/>
        <v>0.99199999999999999</v>
      </c>
      <c r="O50" s="32">
        <f t="shared" si="2"/>
        <v>2.4089155458154612</v>
      </c>
      <c r="P50" s="33">
        <v>9</v>
      </c>
      <c r="Q50" s="13"/>
      <c r="R50" s="13"/>
      <c r="S50" s="34">
        <v>9</v>
      </c>
      <c r="T50" s="22">
        <v>9</v>
      </c>
      <c r="U50" s="22">
        <f t="shared" si="4"/>
        <v>0</v>
      </c>
      <c r="V50" s="13"/>
      <c r="W50" s="13"/>
      <c r="X50" s="13"/>
      <c r="Y50" s="13"/>
      <c r="Z50" s="13"/>
    </row>
    <row r="51" spans="1:26" ht="16">
      <c r="A51" s="13"/>
      <c r="B51" s="13"/>
      <c r="C51" s="22">
        <v>46</v>
      </c>
      <c r="D51" s="13"/>
      <c r="E51" s="13"/>
      <c r="F51" s="13"/>
      <c r="G51" s="13"/>
      <c r="H51" s="13"/>
      <c r="I51" s="28">
        <v>68</v>
      </c>
      <c r="J51" s="29">
        <f t="shared" si="0"/>
        <v>3.3571852652590568</v>
      </c>
      <c r="K51" s="30">
        <v>9</v>
      </c>
      <c r="L51" s="13"/>
      <c r="M51" s="22">
        <v>68</v>
      </c>
      <c r="N51" s="31">
        <f t="shared" si="1"/>
        <v>0.99199999999999999</v>
      </c>
      <c r="O51" s="32">
        <f t="shared" si="2"/>
        <v>2.4089155458154612</v>
      </c>
      <c r="P51" s="33">
        <v>9</v>
      </c>
      <c r="Q51" s="13"/>
      <c r="R51" s="13"/>
      <c r="S51" s="34">
        <v>9</v>
      </c>
      <c r="T51" s="22">
        <v>9</v>
      </c>
      <c r="U51" s="22">
        <f t="shared" si="4"/>
        <v>0</v>
      </c>
      <c r="V51" s="13"/>
      <c r="W51" s="13"/>
      <c r="X51" s="13"/>
      <c r="Y51" s="13"/>
      <c r="Z51" s="13"/>
    </row>
    <row r="52" spans="1:26" ht="16">
      <c r="A52" s="13"/>
      <c r="B52" s="13"/>
      <c r="C52" s="22">
        <v>53</v>
      </c>
      <c r="D52" s="13"/>
      <c r="E52" s="13"/>
      <c r="F52" s="13"/>
      <c r="G52" s="13"/>
      <c r="H52" s="13"/>
      <c r="I52" s="28">
        <v>69</v>
      </c>
      <c r="J52" s="29">
        <f t="shared" si="0"/>
        <v>3.4743498057665012</v>
      </c>
      <c r="K52" s="30">
        <v>9</v>
      </c>
      <c r="L52" s="13"/>
      <c r="M52" s="22">
        <v>69</v>
      </c>
      <c r="N52" s="31">
        <f t="shared" si="1"/>
        <v>0.99299999999999999</v>
      </c>
      <c r="O52" s="32">
        <f t="shared" si="2"/>
        <v>2.4572633902054362</v>
      </c>
      <c r="P52" s="33">
        <v>9</v>
      </c>
      <c r="Q52" s="13"/>
      <c r="R52" s="13"/>
      <c r="S52" s="34">
        <v>9</v>
      </c>
      <c r="T52" s="22">
        <v>9</v>
      </c>
      <c r="U52" s="22">
        <f t="shared" si="4"/>
        <v>0</v>
      </c>
      <c r="V52" s="13"/>
      <c r="W52" s="13"/>
      <c r="X52" s="13"/>
      <c r="Y52" s="13"/>
      <c r="Z52" s="13"/>
    </row>
    <row r="53" spans="1:26" ht="16">
      <c r="A53" s="13"/>
      <c r="B53" s="13"/>
      <c r="C53" s="22">
        <v>40</v>
      </c>
      <c r="D53" s="13"/>
      <c r="E53" s="13"/>
      <c r="F53" s="13"/>
      <c r="G53" s="13"/>
      <c r="H53" s="13"/>
      <c r="I53" s="28">
        <v>70</v>
      </c>
      <c r="J53" s="29">
        <f t="shared" si="0"/>
        <v>3.5915143462739456</v>
      </c>
      <c r="K53" s="30">
        <v>9</v>
      </c>
      <c r="L53" s="13"/>
      <c r="M53" s="22">
        <v>70</v>
      </c>
      <c r="N53" s="31" t="e">
        <f t="shared" si="1"/>
        <v>#N/A</v>
      </c>
      <c r="O53" s="32" t="e">
        <f t="shared" si="2"/>
        <v>#N/A</v>
      </c>
      <c r="P53" s="33" t="e">
        <f t="shared" ref="P53:P63" si="7">ROUND(O53*2+5,0)</f>
        <v>#N/A</v>
      </c>
      <c r="Q53" s="13"/>
      <c r="R53" s="13"/>
      <c r="S53" s="34">
        <v>9</v>
      </c>
      <c r="T53" s="22" t="e">
        <v>#N/A</v>
      </c>
      <c r="U53" s="22" t="e">
        <f t="shared" si="4"/>
        <v>#N/A</v>
      </c>
      <c r="V53" s="13"/>
      <c r="W53" s="13"/>
      <c r="X53" s="13"/>
      <c r="Y53" s="13"/>
      <c r="Z53" s="13"/>
    </row>
    <row r="54" spans="1:26" ht="16">
      <c r="A54" s="13"/>
      <c r="B54" s="13"/>
      <c r="C54" s="22">
        <v>39</v>
      </c>
      <c r="D54" s="13"/>
      <c r="E54" s="13"/>
      <c r="F54" s="13"/>
      <c r="G54" s="13"/>
      <c r="H54" s="13"/>
      <c r="I54" s="28">
        <v>71</v>
      </c>
      <c r="J54" s="29">
        <f t="shared" si="0"/>
        <v>3.7086788867813896</v>
      </c>
      <c r="K54" s="30">
        <v>9</v>
      </c>
      <c r="L54" s="13"/>
      <c r="M54" s="22">
        <v>71</v>
      </c>
      <c r="N54" s="31" t="e">
        <f t="shared" si="1"/>
        <v>#N/A</v>
      </c>
      <c r="O54" s="32" t="e">
        <f t="shared" si="2"/>
        <v>#N/A</v>
      </c>
      <c r="P54" s="33" t="e">
        <f t="shared" si="7"/>
        <v>#N/A</v>
      </c>
      <c r="Q54" s="13"/>
      <c r="R54" s="13"/>
      <c r="S54" s="34">
        <v>9</v>
      </c>
      <c r="T54" s="22" t="e">
        <v>#N/A</v>
      </c>
      <c r="U54" s="22" t="e">
        <f t="shared" si="4"/>
        <v>#N/A</v>
      </c>
      <c r="V54" s="13"/>
      <c r="W54" s="13"/>
      <c r="X54" s="13"/>
      <c r="Y54" s="13"/>
      <c r="Z54" s="13"/>
    </row>
    <row r="55" spans="1:26" ht="16">
      <c r="A55" s="13"/>
      <c r="B55" s="13"/>
      <c r="C55" s="22">
        <v>42</v>
      </c>
      <c r="D55" s="13"/>
      <c r="E55" s="13"/>
      <c r="F55" s="13"/>
      <c r="G55" s="13"/>
      <c r="H55" s="13"/>
      <c r="I55" s="28">
        <v>72</v>
      </c>
      <c r="J55" s="29">
        <f t="shared" si="0"/>
        <v>3.825843427288834</v>
      </c>
      <c r="K55" s="30">
        <v>9</v>
      </c>
      <c r="L55" s="13"/>
      <c r="M55" s="22">
        <v>72</v>
      </c>
      <c r="N55" s="31" t="e">
        <f t="shared" si="1"/>
        <v>#N/A</v>
      </c>
      <c r="O55" s="32" t="e">
        <f t="shared" si="2"/>
        <v>#N/A</v>
      </c>
      <c r="P55" s="33" t="e">
        <f t="shared" si="7"/>
        <v>#N/A</v>
      </c>
      <c r="Q55" s="13"/>
      <c r="R55" s="13"/>
      <c r="S55" s="34">
        <v>9</v>
      </c>
      <c r="T55" s="22" t="e">
        <v>#N/A</v>
      </c>
      <c r="U55" s="22" t="e">
        <f t="shared" si="4"/>
        <v>#N/A</v>
      </c>
      <c r="V55" s="13"/>
      <c r="W55" s="13"/>
      <c r="X55" s="13"/>
      <c r="Y55" s="13"/>
      <c r="Z55" s="13"/>
    </row>
    <row r="56" spans="1:26" ht="16">
      <c r="A56" s="13"/>
      <c r="B56" s="13"/>
      <c r="C56" s="22">
        <v>50</v>
      </c>
      <c r="D56" s="13"/>
      <c r="E56" s="13"/>
      <c r="F56" s="13"/>
      <c r="G56" s="13"/>
      <c r="H56" s="13"/>
      <c r="I56" s="28">
        <v>73</v>
      </c>
      <c r="J56" s="29">
        <f t="shared" si="0"/>
        <v>3.9430079677962784</v>
      </c>
      <c r="K56" s="30">
        <v>9</v>
      </c>
      <c r="L56" s="13"/>
      <c r="M56" s="22">
        <v>73</v>
      </c>
      <c r="N56" s="31" t="e">
        <f t="shared" si="1"/>
        <v>#N/A</v>
      </c>
      <c r="O56" s="32" t="e">
        <f t="shared" si="2"/>
        <v>#N/A</v>
      </c>
      <c r="P56" s="33" t="e">
        <f t="shared" si="7"/>
        <v>#N/A</v>
      </c>
      <c r="Q56" s="13"/>
      <c r="R56" s="13"/>
      <c r="S56" s="34">
        <v>9</v>
      </c>
      <c r="T56" s="22" t="e">
        <v>#N/A</v>
      </c>
      <c r="U56" s="22" t="e">
        <f t="shared" si="4"/>
        <v>#N/A</v>
      </c>
      <c r="V56" s="13"/>
      <c r="W56" s="13"/>
      <c r="X56" s="13"/>
      <c r="Y56" s="13"/>
      <c r="Z56" s="13"/>
    </row>
    <row r="57" spans="1:26" ht="16">
      <c r="A57" s="13"/>
      <c r="B57" s="13"/>
      <c r="C57" s="22">
        <v>41</v>
      </c>
      <c r="D57" s="13"/>
      <c r="E57" s="13"/>
      <c r="F57" s="13"/>
      <c r="G57" s="13"/>
      <c r="H57" s="13"/>
      <c r="I57" s="28">
        <v>74</v>
      </c>
      <c r="J57" s="29">
        <f t="shared" si="0"/>
        <v>4.0601725083037223</v>
      </c>
      <c r="K57" s="30">
        <v>9</v>
      </c>
      <c r="L57" s="13"/>
      <c r="M57" s="22">
        <v>74</v>
      </c>
      <c r="N57" s="31" t="e">
        <f t="shared" si="1"/>
        <v>#N/A</v>
      </c>
      <c r="O57" s="32" t="e">
        <f t="shared" si="2"/>
        <v>#N/A</v>
      </c>
      <c r="P57" s="33" t="e">
        <f t="shared" si="7"/>
        <v>#N/A</v>
      </c>
      <c r="Q57" s="13"/>
      <c r="R57" s="13"/>
      <c r="S57" s="34">
        <v>9</v>
      </c>
      <c r="T57" s="22" t="e">
        <v>#N/A</v>
      </c>
      <c r="U57" s="22" t="e">
        <f t="shared" si="4"/>
        <v>#N/A</v>
      </c>
      <c r="V57" s="13"/>
      <c r="W57" s="13"/>
      <c r="X57" s="13"/>
      <c r="Y57" s="13"/>
      <c r="Z57" s="13"/>
    </row>
    <row r="58" spans="1:26" ht="16">
      <c r="A58" s="13"/>
      <c r="B58" s="13"/>
      <c r="C58" s="22">
        <v>48</v>
      </c>
      <c r="D58" s="13"/>
      <c r="E58" s="13"/>
      <c r="F58" s="13"/>
      <c r="G58" s="13"/>
      <c r="H58" s="13"/>
      <c r="I58" s="28">
        <v>75</v>
      </c>
      <c r="J58" s="29">
        <f t="shared" si="0"/>
        <v>4.1773370488111672</v>
      </c>
      <c r="K58" s="30">
        <v>9</v>
      </c>
      <c r="L58" s="13"/>
      <c r="M58" s="22">
        <v>75</v>
      </c>
      <c r="N58" s="31" t="e">
        <f t="shared" si="1"/>
        <v>#N/A</v>
      </c>
      <c r="O58" s="32" t="e">
        <f t="shared" si="2"/>
        <v>#N/A</v>
      </c>
      <c r="P58" s="33" t="e">
        <f t="shared" si="7"/>
        <v>#N/A</v>
      </c>
      <c r="Q58" s="13"/>
      <c r="R58" s="13"/>
      <c r="S58" s="34">
        <v>9</v>
      </c>
      <c r="T58" s="22" t="e">
        <v>#N/A</v>
      </c>
      <c r="U58" s="22" t="e">
        <f t="shared" si="4"/>
        <v>#N/A</v>
      </c>
      <c r="V58" s="13"/>
      <c r="W58" s="13"/>
      <c r="X58" s="13"/>
      <c r="Y58" s="13"/>
      <c r="Z58" s="13"/>
    </row>
    <row r="59" spans="1:26" ht="16">
      <c r="A59" s="13"/>
      <c r="B59" s="13"/>
      <c r="C59" s="22">
        <v>38</v>
      </c>
      <c r="D59" s="13"/>
      <c r="E59" s="13"/>
      <c r="F59" s="13"/>
      <c r="G59" s="13"/>
      <c r="H59" s="13"/>
      <c r="I59" s="28">
        <v>76</v>
      </c>
      <c r="J59" s="29">
        <f t="shared" si="0"/>
        <v>4.2945015893186111</v>
      </c>
      <c r="K59" s="30">
        <v>9</v>
      </c>
      <c r="L59" s="13"/>
      <c r="M59" s="22">
        <v>76</v>
      </c>
      <c r="N59" s="31" t="e">
        <f t="shared" si="1"/>
        <v>#N/A</v>
      </c>
      <c r="O59" s="32" t="e">
        <f t="shared" si="2"/>
        <v>#N/A</v>
      </c>
      <c r="P59" s="33" t="e">
        <f t="shared" si="7"/>
        <v>#N/A</v>
      </c>
      <c r="Q59" s="13"/>
      <c r="R59" s="13"/>
      <c r="S59" s="34">
        <v>9</v>
      </c>
      <c r="T59" s="22" t="e">
        <v>#N/A</v>
      </c>
      <c r="U59" s="22" t="e">
        <f t="shared" si="4"/>
        <v>#N/A</v>
      </c>
      <c r="V59" s="13"/>
      <c r="W59" s="13"/>
      <c r="X59" s="13"/>
      <c r="Y59" s="13"/>
      <c r="Z59" s="13"/>
    </row>
    <row r="60" spans="1:26" ht="16">
      <c r="A60" s="13"/>
      <c r="B60" s="13"/>
      <c r="C60" s="22">
        <v>33</v>
      </c>
      <c r="D60" s="13"/>
      <c r="E60" s="13"/>
      <c r="F60" s="13"/>
      <c r="G60" s="13"/>
      <c r="H60" s="13"/>
      <c r="I60" s="28">
        <v>77</v>
      </c>
      <c r="J60" s="29">
        <f t="shared" si="0"/>
        <v>4.4116661298260551</v>
      </c>
      <c r="K60" s="30">
        <v>9</v>
      </c>
      <c r="L60" s="13"/>
      <c r="M60" s="22">
        <v>77</v>
      </c>
      <c r="N60" s="31" t="e">
        <f t="shared" si="1"/>
        <v>#N/A</v>
      </c>
      <c r="O60" s="32" t="e">
        <f t="shared" si="2"/>
        <v>#N/A</v>
      </c>
      <c r="P60" s="33" t="e">
        <f t="shared" si="7"/>
        <v>#N/A</v>
      </c>
      <c r="Q60" s="13"/>
      <c r="R60" s="13"/>
      <c r="S60" s="34">
        <v>9</v>
      </c>
      <c r="T60" s="22" t="e">
        <v>#N/A</v>
      </c>
      <c r="U60" s="22" t="e">
        <f t="shared" si="4"/>
        <v>#N/A</v>
      </c>
      <c r="V60" s="13"/>
      <c r="W60" s="13"/>
      <c r="X60" s="13"/>
      <c r="Y60" s="13"/>
      <c r="Z60" s="13"/>
    </row>
    <row r="61" spans="1:26" ht="16">
      <c r="A61" s="13"/>
      <c r="B61" s="13"/>
      <c r="C61" s="22">
        <v>35</v>
      </c>
      <c r="D61" s="13"/>
      <c r="E61" s="13"/>
      <c r="F61" s="13"/>
      <c r="G61" s="13"/>
      <c r="H61" s="13"/>
      <c r="I61" s="28">
        <v>78</v>
      </c>
      <c r="J61" s="29">
        <f t="shared" si="0"/>
        <v>4.5288306703335</v>
      </c>
      <c r="K61" s="30">
        <v>9</v>
      </c>
      <c r="L61" s="13"/>
      <c r="M61" s="22">
        <v>78</v>
      </c>
      <c r="N61" s="31" t="e">
        <f t="shared" si="1"/>
        <v>#N/A</v>
      </c>
      <c r="O61" s="32" t="e">
        <f t="shared" si="2"/>
        <v>#N/A</v>
      </c>
      <c r="P61" s="33" t="e">
        <f t="shared" si="7"/>
        <v>#N/A</v>
      </c>
      <c r="Q61" s="13"/>
      <c r="R61" s="13"/>
      <c r="S61" s="34">
        <v>9</v>
      </c>
      <c r="T61" s="22" t="e">
        <v>#N/A</v>
      </c>
      <c r="U61" s="22" t="e">
        <f t="shared" si="4"/>
        <v>#N/A</v>
      </c>
      <c r="V61" s="13"/>
      <c r="W61" s="13"/>
      <c r="X61" s="13"/>
      <c r="Y61" s="13"/>
      <c r="Z61" s="13"/>
    </row>
    <row r="62" spans="1:26" ht="16">
      <c r="A62" s="13"/>
      <c r="B62" s="13"/>
      <c r="C62" s="22">
        <v>31</v>
      </c>
      <c r="D62" s="13"/>
      <c r="E62" s="13"/>
      <c r="F62" s="13"/>
      <c r="G62" s="13"/>
      <c r="H62" s="13"/>
      <c r="I62" s="28">
        <v>79</v>
      </c>
      <c r="J62" s="29">
        <f t="shared" si="0"/>
        <v>4.6459952108409439</v>
      </c>
      <c r="K62" s="30">
        <v>9</v>
      </c>
      <c r="L62" s="13"/>
      <c r="M62" s="22">
        <v>79</v>
      </c>
      <c r="N62" s="31" t="e">
        <f t="shared" si="1"/>
        <v>#N/A</v>
      </c>
      <c r="O62" s="32" t="e">
        <f t="shared" si="2"/>
        <v>#N/A</v>
      </c>
      <c r="P62" s="33" t="e">
        <f t="shared" si="7"/>
        <v>#N/A</v>
      </c>
      <c r="Q62" s="13"/>
      <c r="R62" s="13"/>
      <c r="S62" s="34">
        <v>9</v>
      </c>
      <c r="T62" s="22" t="e">
        <v>#N/A</v>
      </c>
      <c r="U62" s="22" t="e">
        <f t="shared" si="4"/>
        <v>#N/A</v>
      </c>
      <c r="V62" s="13"/>
      <c r="W62" s="13"/>
      <c r="X62" s="13"/>
      <c r="Y62" s="13"/>
      <c r="Z62" s="13"/>
    </row>
    <row r="63" spans="1:26" ht="16">
      <c r="A63" s="13"/>
      <c r="B63" s="13"/>
      <c r="C63" s="22">
        <v>52</v>
      </c>
      <c r="D63" s="13"/>
      <c r="E63" s="13"/>
      <c r="F63" s="13"/>
      <c r="G63" s="13"/>
      <c r="H63" s="13"/>
      <c r="I63" s="28">
        <v>80</v>
      </c>
      <c r="J63" s="29">
        <f t="shared" si="0"/>
        <v>4.7631597513483888</v>
      </c>
      <c r="K63" s="30">
        <v>9</v>
      </c>
      <c r="L63" s="13"/>
      <c r="M63" s="22">
        <v>80</v>
      </c>
      <c r="N63" s="31" t="e">
        <f t="shared" si="1"/>
        <v>#N/A</v>
      </c>
      <c r="O63" s="32" t="e">
        <f t="shared" si="2"/>
        <v>#N/A</v>
      </c>
      <c r="P63" s="33" t="e">
        <f t="shared" si="7"/>
        <v>#N/A</v>
      </c>
      <c r="Q63" s="13"/>
      <c r="R63" s="13"/>
      <c r="S63" s="34">
        <v>9</v>
      </c>
      <c r="T63" s="22" t="e">
        <v>#N/A</v>
      </c>
      <c r="U63" s="22" t="e">
        <f t="shared" si="4"/>
        <v>#N/A</v>
      </c>
      <c r="V63" s="13"/>
      <c r="W63" s="13"/>
      <c r="X63" s="13"/>
      <c r="Y63" s="13"/>
      <c r="Z63" s="13"/>
    </row>
    <row r="64" spans="1:26" ht="16">
      <c r="A64" s="13"/>
      <c r="B64" s="13"/>
      <c r="C64" s="22">
        <v>31</v>
      </c>
      <c r="D64" s="13"/>
      <c r="E64" s="13"/>
      <c r="F64" s="13"/>
      <c r="G64" s="13"/>
      <c r="H64" s="13"/>
      <c r="I64" s="28"/>
      <c r="J64" s="29"/>
      <c r="K64" s="29"/>
      <c r="L64" s="13"/>
      <c r="M64" s="22"/>
      <c r="N64" s="31"/>
      <c r="O64" s="32"/>
      <c r="P64" s="22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6">
      <c r="A65" s="13"/>
      <c r="B65" s="13"/>
      <c r="C65" s="22">
        <v>24</v>
      </c>
      <c r="D65" s="13"/>
      <c r="E65" s="13"/>
      <c r="F65" s="13"/>
      <c r="G65" s="13"/>
      <c r="H65" s="13"/>
      <c r="I65" s="28"/>
      <c r="J65" s="29"/>
      <c r="K65" s="29"/>
      <c r="L65" s="13"/>
      <c r="M65" s="22"/>
      <c r="N65" s="31"/>
      <c r="O65" s="32"/>
      <c r="P65" s="22"/>
      <c r="Q65" s="13"/>
      <c r="R65" s="13"/>
      <c r="S65" s="22"/>
      <c r="T65" s="22"/>
      <c r="U65" s="22"/>
      <c r="V65" s="13"/>
      <c r="W65" s="13"/>
      <c r="X65" s="13"/>
      <c r="Y65" s="13"/>
      <c r="Z65" s="13"/>
    </row>
    <row r="66" spans="1:26" ht="16">
      <c r="A66" s="13"/>
      <c r="B66" s="13"/>
      <c r="C66" s="22">
        <v>44</v>
      </c>
      <c r="D66" s="13"/>
      <c r="E66" s="13"/>
      <c r="F66" s="13"/>
      <c r="G66" s="13"/>
      <c r="H66" s="13"/>
      <c r="I66" s="28"/>
      <c r="J66" s="29"/>
      <c r="K66" s="29"/>
      <c r="L66" s="13"/>
      <c r="M66" s="22"/>
      <c r="N66" s="31"/>
      <c r="O66" s="32"/>
      <c r="P66" s="22"/>
      <c r="Q66" s="13"/>
      <c r="R66" s="13"/>
      <c r="S66" s="22"/>
      <c r="T66" s="22"/>
      <c r="U66" s="22"/>
      <c r="V66" s="13"/>
      <c r="W66" s="13"/>
      <c r="X66" s="13"/>
      <c r="Y66" s="13"/>
      <c r="Z66" s="13"/>
    </row>
    <row r="67" spans="1:26" ht="16">
      <c r="A67" s="13"/>
      <c r="B67" s="13"/>
      <c r="C67" s="22">
        <v>31</v>
      </c>
      <c r="D67" s="13"/>
      <c r="E67" s="13"/>
      <c r="F67" s="13"/>
      <c r="G67" s="13"/>
      <c r="H67" s="13"/>
      <c r="I67" s="28"/>
      <c r="J67" s="29"/>
      <c r="K67" s="29"/>
      <c r="L67" s="13"/>
      <c r="M67" s="22"/>
      <c r="N67" s="31"/>
      <c r="O67" s="32"/>
      <c r="P67" s="22"/>
      <c r="Q67" s="13"/>
      <c r="R67" s="13"/>
      <c r="S67" s="22"/>
      <c r="T67" s="22"/>
      <c r="U67" s="22"/>
      <c r="V67" s="13"/>
      <c r="W67" s="13"/>
      <c r="X67" s="13"/>
      <c r="Y67" s="13"/>
      <c r="Z67" s="13"/>
    </row>
    <row r="68" spans="1:26" ht="16">
      <c r="A68" s="13"/>
      <c r="B68" s="13"/>
      <c r="C68" s="22">
        <v>57</v>
      </c>
      <c r="D68" s="13"/>
      <c r="E68" s="13"/>
      <c r="F68" s="13"/>
      <c r="G68" s="13"/>
      <c r="H68" s="13"/>
      <c r="I68" s="28"/>
      <c r="J68" s="29"/>
      <c r="K68" s="29"/>
      <c r="L68" s="13"/>
      <c r="M68" s="22"/>
      <c r="N68" s="31"/>
      <c r="O68" s="32"/>
      <c r="P68" s="22"/>
      <c r="Q68" s="13"/>
      <c r="R68" s="13"/>
      <c r="S68" s="22"/>
      <c r="T68" s="22"/>
      <c r="U68" s="22"/>
      <c r="V68" s="13"/>
      <c r="W68" s="13"/>
      <c r="X68" s="13"/>
      <c r="Y68" s="13"/>
      <c r="Z68" s="13"/>
    </row>
    <row r="69" spans="1:26" ht="16">
      <c r="A69" s="13"/>
      <c r="B69" s="13"/>
      <c r="C69" s="22">
        <v>35</v>
      </c>
      <c r="D69" s="13"/>
      <c r="E69" s="13"/>
      <c r="F69" s="13"/>
      <c r="G69" s="13"/>
      <c r="H69" s="13"/>
      <c r="I69" s="28"/>
      <c r="J69" s="29"/>
      <c r="K69" s="29"/>
      <c r="L69" s="13"/>
      <c r="M69" s="22"/>
      <c r="N69" s="31"/>
      <c r="O69" s="32"/>
      <c r="P69" s="22"/>
      <c r="Q69" s="13"/>
      <c r="R69" s="13"/>
      <c r="S69" s="22"/>
      <c r="T69" s="22"/>
      <c r="U69" s="22"/>
      <c r="V69" s="13"/>
      <c r="W69" s="13"/>
      <c r="X69" s="13"/>
      <c r="Y69" s="13"/>
      <c r="Z69" s="13"/>
    </row>
    <row r="70" spans="1:26" ht="16">
      <c r="A70" s="13"/>
      <c r="B70" s="13"/>
      <c r="C70" s="22">
        <v>32</v>
      </c>
      <c r="D70" s="13"/>
      <c r="E70" s="13"/>
      <c r="F70" s="13"/>
      <c r="G70" s="13"/>
      <c r="H70" s="13"/>
      <c r="I70" s="28"/>
      <c r="J70" s="29"/>
      <c r="K70" s="29"/>
      <c r="L70" s="13"/>
      <c r="M70" s="22"/>
      <c r="N70" s="31"/>
      <c r="O70" s="32"/>
      <c r="P70" s="22"/>
      <c r="Q70" s="13"/>
      <c r="R70" s="13"/>
      <c r="S70" s="22"/>
      <c r="T70" s="22"/>
      <c r="U70" s="22"/>
      <c r="V70" s="13"/>
      <c r="W70" s="13"/>
      <c r="X70" s="13"/>
      <c r="Y70" s="13"/>
      <c r="Z70" s="13"/>
    </row>
    <row r="71" spans="1:26" ht="16">
      <c r="A71" s="13"/>
      <c r="B71" s="13"/>
      <c r="C71" s="22">
        <v>37</v>
      </c>
      <c r="D71" s="13"/>
      <c r="E71" s="13"/>
      <c r="F71" s="13"/>
      <c r="G71" s="13"/>
      <c r="H71" s="13"/>
      <c r="I71" s="28"/>
      <c r="J71" s="29"/>
      <c r="K71" s="29"/>
      <c r="L71" s="13"/>
      <c r="M71" s="22"/>
      <c r="N71" s="31"/>
      <c r="O71" s="32"/>
      <c r="P71" s="22"/>
      <c r="Q71" s="13"/>
      <c r="R71" s="13"/>
      <c r="S71" s="22"/>
      <c r="T71" s="22"/>
      <c r="U71" s="22"/>
      <c r="V71" s="13"/>
      <c r="W71" s="13"/>
      <c r="X71" s="13"/>
      <c r="Y71" s="13"/>
      <c r="Z71" s="13"/>
    </row>
    <row r="72" spans="1:26" ht="16">
      <c r="A72" s="13"/>
      <c r="B72" s="13"/>
      <c r="C72" s="22">
        <v>36</v>
      </c>
      <c r="D72" s="13"/>
      <c r="E72" s="13"/>
      <c r="F72" s="13"/>
      <c r="G72" s="13"/>
      <c r="H72" s="13"/>
      <c r="I72" s="28"/>
      <c r="J72" s="29"/>
      <c r="K72" s="29"/>
      <c r="L72" s="13"/>
      <c r="M72" s="22"/>
      <c r="N72" s="31"/>
      <c r="O72" s="32"/>
      <c r="P72" s="22"/>
      <c r="Q72" s="13"/>
      <c r="R72" s="13"/>
      <c r="S72" s="22"/>
      <c r="T72" s="22"/>
      <c r="U72" s="22"/>
      <c r="V72" s="13"/>
      <c r="W72" s="13"/>
      <c r="X72" s="13"/>
      <c r="Y72" s="13"/>
      <c r="Z72" s="13"/>
    </row>
    <row r="73" spans="1:26" ht="16">
      <c r="A73" s="13"/>
      <c r="B73" s="13"/>
      <c r="C73" s="22">
        <v>34</v>
      </c>
      <c r="D73" s="13"/>
      <c r="E73" s="13"/>
      <c r="F73" s="13"/>
      <c r="G73" s="13"/>
      <c r="H73" s="13"/>
      <c r="I73" s="28"/>
      <c r="J73" s="29"/>
      <c r="K73" s="29"/>
      <c r="L73" s="13"/>
      <c r="M73" s="22"/>
      <c r="N73" s="31"/>
      <c r="O73" s="32"/>
      <c r="P73" s="22"/>
      <c r="Q73" s="13"/>
      <c r="R73" s="13"/>
      <c r="S73" s="22"/>
      <c r="T73" s="22"/>
      <c r="U73" s="22"/>
      <c r="V73" s="13"/>
      <c r="W73" s="13"/>
      <c r="X73" s="13"/>
      <c r="Y73" s="13"/>
      <c r="Z73" s="13"/>
    </row>
    <row r="74" spans="1:26" ht="16">
      <c r="A74" s="13"/>
      <c r="B74" s="13"/>
      <c r="C74" s="22">
        <v>33</v>
      </c>
      <c r="D74" s="13"/>
      <c r="E74" s="13"/>
      <c r="F74" s="13"/>
      <c r="G74" s="13"/>
      <c r="H74" s="13"/>
      <c r="I74" s="28"/>
      <c r="J74" s="29"/>
      <c r="K74" s="29"/>
      <c r="L74" s="13"/>
      <c r="M74" s="22"/>
      <c r="N74" s="31"/>
      <c r="O74" s="32"/>
      <c r="P74" s="22"/>
      <c r="Q74" s="13"/>
      <c r="R74" s="13"/>
      <c r="S74" s="22"/>
      <c r="T74" s="22"/>
      <c r="U74" s="22"/>
      <c r="V74" s="13"/>
      <c r="W74" s="13"/>
      <c r="X74" s="13"/>
      <c r="Y74" s="13"/>
      <c r="Z74" s="13"/>
    </row>
    <row r="75" spans="1:26" ht="16">
      <c r="A75" s="13"/>
      <c r="B75" s="13"/>
      <c r="C75" s="22">
        <v>43</v>
      </c>
      <c r="D75" s="13"/>
      <c r="E75" s="13"/>
      <c r="F75" s="13"/>
      <c r="G75" s="13"/>
      <c r="H75" s="13"/>
      <c r="I75" s="28"/>
      <c r="J75" s="29"/>
      <c r="K75" s="29"/>
      <c r="L75" s="13"/>
      <c r="M75" s="22"/>
      <c r="N75" s="31"/>
      <c r="O75" s="32"/>
      <c r="P75" s="22"/>
      <c r="Q75" s="13"/>
      <c r="R75" s="13"/>
      <c r="S75" s="22"/>
      <c r="T75" s="22"/>
      <c r="U75" s="22"/>
      <c r="V75" s="13"/>
      <c r="W75" s="13"/>
      <c r="X75" s="13"/>
      <c r="Y75" s="13"/>
      <c r="Z75" s="13"/>
    </row>
    <row r="76" spans="1:26" ht="16">
      <c r="A76" s="13"/>
      <c r="B76" s="13"/>
      <c r="C76" s="22">
        <v>46</v>
      </c>
      <c r="D76" s="13"/>
      <c r="E76" s="13"/>
      <c r="F76" s="13"/>
      <c r="G76" s="13"/>
      <c r="H76" s="13"/>
      <c r="I76" s="28"/>
      <c r="J76" s="29"/>
      <c r="K76" s="29"/>
      <c r="L76" s="13"/>
      <c r="M76" s="22"/>
      <c r="N76" s="31"/>
      <c r="O76" s="32"/>
      <c r="P76" s="22"/>
      <c r="Q76" s="13"/>
      <c r="R76" s="13"/>
      <c r="S76" s="22"/>
      <c r="T76" s="22"/>
      <c r="U76" s="22"/>
      <c r="V76" s="13"/>
      <c r="W76" s="13"/>
      <c r="X76" s="13"/>
      <c r="Y76" s="13"/>
      <c r="Z76" s="13"/>
    </row>
    <row r="77" spans="1:26" ht="16">
      <c r="A77" s="13"/>
      <c r="B77" s="13"/>
      <c r="C77" s="22">
        <v>30</v>
      </c>
      <c r="D77" s="13"/>
      <c r="E77" s="13"/>
      <c r="F77" s="13"/>
      <c r="G77" s="13"/>
      <c r="H77" s="13"/>
      <c r="I77" s="28"/>
      <c r="J77" s="29"/>
      <c r="K77" s="29"/>
      <c r="L77" s="13"/>
      <c r="M77" s="22"/>
      <c r="N77" s="31"/>
      <c r="O77" s="32"/>
      <c r="P77" s="22"/>
      <c r="Q77" s="13"/>
      <c r="R77" s="13"/>
      <c r="S77" s="22"/>
      <c r="T77" s="22"/>
      <c r="U77" s="22"/>
      <c r="V77" s="13"/>
      <c r="W77" s="13"/>
      <c r="X77" s="13"/>
      <c r="Y77" s="13"/>
      <c r="Z77" s="13"/>
    </row>
    <row r="78" spans="1:26" ht="16">
      <c r="A78" s="13"/>
      <c r="B78" s="13"/>
      <c r="C78" s="22">
        <v>41</v>
      </c>
      <c r="D78" s="13"/>
      <c r="E78" s="13"/>
      <c r="F78" s="13"/>
      <c r="G78" s="13"/>
      <c r="H78" s="13"/>
      <c r="I78" s="22"/>
      <c r="J78" s="29"/>
      <c r="K78" s="29"/>
      <c r="L78" s="13"/>
      <c r="M78" s="22"/>
      <c r="N78" s="31"/>
      <c r="O78" s="32"/>
      <c r="P78" s="22"/>
      <c r="Q78" s="13"/>
      <c r="R78" s="13"/>
      <c r="S78" s="22"/>
      <c r="T78" s="22"/>
      <c r="U78" s="22"/>
      <c r="V78" s="13"/>
      <c r="W78" s="13"/>
      <c r="X78" s="13"/>
      <c r="Y78" s="13"/>
      <c r="Z78" s="13"/>
    </row>
    <row r="79" spans="1:26" ht="16">
      <c r="A79" s="13"/>
      <c r="B79" s="13"/>
      <c r="C79" s="22">
        <v>48</v>
      </c>
      <c r="D79" s="13"/>
      <c r="E79" s="13"/>
      <c r="F79" s="13"/>
      <c r="G79" s="13"/>
      <c r="H79" s="13"/>
      <c r="I79" s="22"/>
      <c r="J79" s="29"/>
      <c r="K79" s="29"/>
      <c r="L79" s="13"/>
      <c r="M79" s="22"/>
      <c r="N79" s="31"/>
      <c r="O79" s="32"/>
      <c r="P79" s="22"/>
      <c r="Q79" s="13"/>
      <c r="R79" s="13"/>
      <c r="S79" s="22"/>
      <c r="T79" s="22"/>
      <c r="U79" s="22"/>
      <c r="V79" s="13"/>
      <c r="W79" s="13"/>
      <c r="X79" s="13"/>
      <c r="Y79" s="13"/>
      <c r="Z79" s="13"/>
    </row>
    <row r="80" spans="1:26" ht="16">
      <c r="A80" s="13"/>
      <c r="B80" s="13"/>
      <c r="C80" s="22">
        <v>25</v>
      </c>
      <c r="D80" s="13"/>
      <c r="E80" s="13"/>
      <c r="F80" s="13"/>
      <c r="G80" s="13"/>
      <c r="H80" s="13"/>
      <c r="I80" s="22"/>
      <c r="J80" s="29"/>
      <c r="K80" s="29"/>
      <c r="L80" s="13"/>
      <c r="M80" s="22"/>
      <c r="N80" s="31"/>
      <c r="O80" s="32"/>
      <c r="P80" s="22"/>
      <c r="Q80" s="13"/>
      <c r="R80" s="13"/>
      <c r="S80" s="22"/>
      <c r="T80" s="22"/>
      <c r="U80" s="22"/>
      <c r="V80" s="13"/>
      <c r="W80" s="13"/>
      <c r="X80" s="13"/>
      <c r="Y80" s="13"/>
      <c r="Z80" s="13"/>
    </row>
    <row r="81" spans="1:26" ht="16">
      <c r="A81" s="13"/>
      <c r="B81" s="13"/>
      <c r="C81" s="22">
        <v>53</v>
      </c>
      <c r="D81" s="13"/>
      <c r="E81" s="13"/>
      <c r="F81" s="13"/>
      <c r="G81" s="13"/>
      <c r="H81" s="13"/>
      <c r="I81" s="22"/>
      <c r="J81" s="29"/>
      <c r="K81" s="29"/>
      <c r="L81" s="13"/>
      <c r="M81" s="22"/>
      <c r="N81" s="31"/>
      <c r="O81" s="32"/>
      <c r="P81" s="22"/>
      <c r="Q81" s="13"/>
      <c r="R81" s="13"/>
      <c r="S81" s="22"/>
      <c r="T81" s="22"/>
      <c r="U81" s="22"/>
      <c r="V81" s="13"/>
      <c r="W81" s="13"/>
      <c r="X81" s="13"/>
      <c r="Y81" s="13"/>
      <c r="Z81" s="13"/>
    </row>
    <row r="82" spans="1:26" ht="16">
      <c r="A82" s="13"/>
      <c r="B82" s="13"/>
      <c r="C82" s="22">
        <v>43</v>
      </c>
      <c r="D82" s="13"/>
      <c r="E82" s="13"/>
      <c r="F82" s="13"/>
      <c r="G82" s="13"/>
      <c r="H82" s="13"/>
      <c r="I82" s="22"/>
      <c r="J82" s="29"/>
      <c r="K82" s="29"/>
      <c r="L82" s="13"/>
      <c r="M82" s="22"/>
      <c r="N82" s="31"/>
      <c r="O82" s="32"/>
      <c r="P82" s="22"/>
      <c r="Q82" s="13"/>
      <c r="R82" s="13"/>
      <c r="S82" s="22"/>
      <c r="T82" s="22"/>
      <c r="U82" s="22"/>
      <c r="V82" s="13"/>
      <c r="W82" s="13"/>
      <c r="X82" s="13"/>
      <c r="Y82" s="13"/>
      <c r="Z82" s="13"/>
    </row>
    <row r="83" spans="1:26" ht="16">
      <c r="A83" s="13"/>
      <c r="B83" s="13"/>
      <c r="C83" s="22">
        <v>34</v>
      </c>
      <c r="D83" s="13"/>
      <c r="E83" s="13"/>
      <c r="F83" s="13"/>
      <c r="G83" s="13"/>
      <c r="H83" s="13"/>
      <c r="I83" s="22"/>
      <c r="J83" s="29"/>
      <c r="K83" s="29"/>
      <c r="L83" s="13"/>
      <c r="M83" s="22"/>
      <c r="N83" s="31"/>
      <c r="O83" s="32"/>
      <c r="P83" s="22"/>
      <c r="Q83" s="13"/>
      <c r="R83" s="13"/>
      <c r="S83" s="22"/>
      <c r="T83" s="22"/>
      <c r="U83" s="22"/>
      <c r="V83" s="13"/>
      <c r="W83" s="13"/>
      <c r="X83" s="13"/>
      <c r="Y83" s="13"/>
      <c r="Z83" s="13"/>
    </row>
    <row r="84" spans="1:26" ht="16">
      <c r="A84" s="13"/>
      <c r="B84" s="13"/>
      <c r="C84" s="22">
        <v>43</v>
      </c>
      <c r="D84" s="13"/>
      <c r="E84" s="13"/>
      <c r="F84" s="13"/>
      <c r="G84" s="13"/>
      <c r="H84" s="13"/>
      <c r="I84" s="22"/>
      <c r="J84" s="29"/>
      <c r="K84" s="29"/>
      <c r="L84" s="13"/>
      <c r="M84" s="22"/>
      <c r="N84" s="31"/>
      <c r="O84" s="32"/>
      <c r="P84" s="22"/>
      <c r="Q84" s="13"/>
      <c r="R84" s="13"/>
      <c r="S84" s="22"/>
      <c r="T84" s="22"/>
      <c r="U84" s="22"/>
      <c r="V84" s="13"/>
      <c r="W84" s="13"/>
      <c r="X84" s="13"/>
      <c r="Y84" s="13"/>
      <c r="Z84" s="13"/>
    </row>
    <row r="85" spans="1:26" ht="16">
      <c r="A85" s="13"/>
      <c r="B85" s="13"/>
      <c r="C85" s="22">
        <v>48</v>
      </c>
      <c r="D85" s="13"/>
      <c r="E85" s="13"/>
      <c r="F85" s="13"/>
      <c r="G85" s="13"/>
      <c r="H85" s="13"/>
      <c r="I85" s="22"/>
      <c r="J85" s="29"/>
      <c r="K85" s="29"/>
      <c r="L85" s="13"/>
      <c r="M85" s="22"/>
      <c r="N85" s="31"/>
      <c r="O85" s="32"/>
      <c r="P85" s="22"/>
      <c r="Q85" s="13"/>
      <c r="R85" s="13"/>
      <c r="S85" s="22"/>
      <c r="T85" s="22"/>
      <c r="U85" s="22"/>
      <c r="V85" s="13"/>
      <c r="W85" s="13"/>
      <c r="X85" s="13"/>
      <c r="Y85" s="13"/>
      <c r="Z85" s="13"/>
    </row>
    <row r="86" spans="1:26" ht="16">
      <c r="A86" s="13"/>
      <c r="B86" s="13"/>
      <c r="C86" s="22">
        <v>31</v>
      </c>
      <c r="D86" s="13"/>
      <c r="E86" s="13"/>
      <c r="F86" s="13"/>
      <c r="G86" s="13"/>
      <c r="H86" s="13"/>
      <c r="I86" s="22"/>
      <c r="J86" s="29"/>
      <c r="K86" s="29"/>
      <c r="L86" s="13"/>
      <c r="M86" s="22"/>
      <c r="N86" s="31"/>
      <c r="O86" s="32"/>
      <c r="P86" s="22"/>
      <c r="Q86" s="13"/>
      <c r="R86" s="13"/>
      <c r="S86" s="22"/>
      <c r="T86" s="22"/>
      <c r="U86" s="22"/>
      <c r="V86" s="13"/>
      <c r="W86" s="13"/>
      <c r="X86" s="13"/>
      <c r="Y86" s="13"/>
      <c r="Z86" s="13"/>
    </row>
    <row r="87" spans="1:26" ht="16">
      <c r="A87" s="13"/>
      <c r="B87" s="13"/>
      <c r="C87" s="22">
        <v>52</v>
      </c>
      <c r="D87" s="13"/>
      <c r="E87" s="13"/>
      <c r="F87" s="13"/>
      <c r="G87" s="13"/>
      <c r="H87" s="13"/>
      <c r="I87" s="22"/>
      <c r="J87" s="29"/>
      <c r="K87" s="29"/>
      <c r="L87" s="13"/>
      <c r="M87" s="22"/>
      <c r="N87" s="31"/>
      <c r="O87" s="32"/>
      <c r="P87" s="22"/>
      <c r="Q87" s="13"/>
      <c r="R87" s="13"/>
      <c r="S87" s="22"/>
      <c r="T87" s="22"/>
      <c r="U87" s="22"/>
      <c r="V87" s="13"/>
      <c r="W87" s="13"/>
      <c r="X87" s="13"/>
      <c r="Y87" s="13"/>
      <c r="Z87" s="13"/>
    </row>
    <row r="88" spans="1:26" ht="16">
      <c r="A88" s="13"/>
      <c r="B88" s="13"/>
      <c r="C88" s="22">
        <v>41</v>
      </c>
      <c r="D88" s="13"/>
      <c r="E88" s="13"/>
      <c r="F88" s="13"/>
      <c r="G88" s="13"/>
      <c r="H88" s="13"/>
      <c r="I88" s="22"/>
      <c r="J88" s="29"/>
      <c r="K88" s="29"/>
      <c r="L88" s="13"/>
      <c r="M88" s="22"/>
      <c r="N88" s="31"/>
      <c r="O88" s="32"/>
      <c r="P88" s="22"/>
      <c r="Q88" s="13"/>
      <c r="R88" s="13"/>
      <c r="S88" s="22"/>
      <c r="T88" s="22"/>
      <c r="U88" s="22"/>
      <c r="V88" s="13"/>
      <c r="W88" s="13"/>
      <c r="X88" s="13"/>
      <c r="Y88" s="13"/>
      <c r="Z88" s="13"/>
    </row>
    <row r="89" spans="1:26" ht="16">
      <c r="A89" s="13"/>
      <c r="B89" s="13"/>
      <c r="C89" s="22">
        <v>32</v>
      </c>
      <c r="D89" s="13"/>
      <c r="E89" s="13"/>
      <c r="F89" s="13"/>
      <c r="G89" s="13"/>
      <c r="H89" s="13"/>
      <c r="I89" s="22"/>
      <c r="J89" s="29"/>
      <c r="K89" s="29"/>
      <c r="L89" s="13"/>
      <c r="M89" s="22"/>
      <c r="N89" s="31"/>
      <c r="O89" s="32"/>
      <c r="P89" s="22"/>
      <c r="Q89" s="13"/>
      <c r="R89" s="13"/>
      <c r="S89" s="22"/>
      <c r="T89" s="22"/>
      <c r="U89" s="22"/>
      <c r="V89" s="13"/>
      <c r="W89" s="13"/>
      <c r="X89" s="13"/>
      <c r="Y89" s="13"/>
      <c r="Z89" s="13"/>
    </row>
    <row r="90" spans="1:26" ht="16">
      <c r="A90" s="13"/>
      <c r="B90" s="13"/>
      <c r="C90" s="22">
        <v>31</v>
      </c>
      <c r="D90" s="13"/>
      <c r="E90" s="13"/>
      <c r="F90" s="13"/>
      <c r="G90" s="13"/>
      <c r="H90" s="13"/>
      <c r="I90" s="22"/>
      <c r="J90" s="29"/>
      <c r="K90" s="29"/>
      <c r="L90" s="13"/>
      <c r="M90" s="22"/>
      <c r="N90" s="31"/>
      <c r="O90" s="32"/>
      <c r="P90" s="22"/>
      <c r="Q90" s="13"/>
      <c r="R90" s="13"/>
      <c r="S90" s="22"/>
      <c r="T90" s="22"/>
      <c r="U90" s="22"/>
      <c r="V90" s="13"/>
      <c r="W90" s="13"/>
      <c r="X90" s="13"/>
      <c r="Y90" s="13"/>
      <c r="Z90" s="13"/>
    </row>
    <row r="91" spans="1:26" ht="16">
      <c r="A91" s="13"/>
      <c r="B91" s="13"/>
      <c r="C91" s="22">
        <v>43</v>
      </c>
      <c r="D91" s="13"/>
      <c r="E91" s="13"/>
      <c r="F91" s="13"/>
      <c r="G91" s="13"/>
      <c r="H91" s="13"/>
      <c r="I91" s="22"/>
      <c r="J91" s="29"/>
      <c r="K91" s="29"/>
      <c r="L91" s="13"/>
      <c r="M91" s="22"/>
      <c r="N91" s="31"/>
      <c r="O91" s="32"/>
      <c r="P91" s="22"/>
      <c r="Q91" s="13"/>
      <c r="R91" s="13"/>
      <c r="S91" s="22"/>
      <c r="T91" s="22"/>
      <c r="U91" s="22"/>
      <c r="V91" s="13"/>
      <c r="W91" s="13"/>
      <c r="X91" s="13"/>
      <c r="Y91" s="13"/>
      <c r="Z91" s="13"/>
    </row>
    <row r="92" spans="1:26" ht="16">
      <c r="A92" s="13"/>
      <c r="B92" s="13"/>
      <c r="C92" s="22">
        <v>49</v>
      </c>
      <c r="D92" s="13"/>
      <c r="E92" s="13"/>
      <c r="F92" s="13"/>
      <c r="G92" s="13"/>
      <c r="H92" s="13"/>
      <c r="I92" s="22"/>
      <c r="J92" s="29"/>
      <c r="K92" s="29"/>
      <c r="L92" s="13"/>
      <c r="M92" s="22"/>
      <c r="N92" s="31"/>
      <c r="O92" s="32"/>
      <c r="P92" s="22"/>
      <c r="Q92" s="13"/>
      <c r="R92" s="13"/>
      <c r="S92" s="22"/>
      <c r="T92" s="22"/>
      <c r="U92" s="22"/>
      <c r="V92" s="13"/>
      <c r="W92" s="13"/>
      <c r="X92" s="13"/>
      <c r="Y92" s="13"/>
      <c r="Z92" s="13"/>
    </row>
    <row r="93" spans="1:26" ht="16">
      <c r="A93" s="13"/>
      <c r="B93" s="13"/>
      <c r="C93" s="22">
        <v>40</v>
      </c>
      <c r="D93" s="13"/>
      <c r="E93" s="13"/>
      <c r="F93" s="13"/>
      <c r="G93" s="13"/>
      <c r="H93" s="13"/>
      <c r="I93" s="22"/>
      <c r="J93" s="29"/>
      <c r="K93" s="29"/>
      <c r="L93" s="13"/>
      <c r="M93" s="22"/>
      <c r="N93" s="31"/>
      <c r="O93" s="32"/>
      <c r="P93" s="22"/>
      <c r="Q93" s="13"/>
      <c r="R93" s="13"/>
      <c r="S93" s="22"/>
      <c r="T93" s="22"/>
      <c r="U93" s="22"/>
      <c r="V93" s="13"/>
      <c r="W93" s="13"/>
      <c r="X93" s="13"/>
      <c r="Y93" s="13"/>
      <c r="Z93" s="13"/>
    </row>
    <row r="94" spans="1:26" ht="16">
      <c r="A94" s="13"/>
      <c r="B94" s="13"/>
      <c r="C94" s="22">
        <v>49</v>
      </c>
      <c r="D94" s="13"/>
      <c r="E94" s="13"/>
      <c r="F94" s="13"/>
      <c r="G94" s="13"/>
      <c r="H94" s="13"/>
      <c r="I94" s="22"/>
      <c r="J94" s="29"/>
      <c r="K94" s="29"/>
      <c r="L94" s="13"/>
      <c r="M94" s="22"/>
      <c r="N94" s="31"/>
      <c r="O94" s="32"/>
      <c r="P94" s="22"/>
      <c r="Q94" s="13"/>
      <c r="R94" s="13"/>
      <c r="S94" s="22"/>
      <c r="T94" s="22"/>
      <c r="U94" s="22"/>
      <c r="V94" s="13"/>
      <c r="W94" s="13"/>
      <c r="X94" s="13"/>
      <c r="Y94" s="13"/>
      <c r="Z94" s="13"/>
    </row>
    <row r="95" spans="1:26" ht="16">
      <c r="A95" s="13"/>
      <c r="B95" s="13"/>
      <c r="C95" s="22">
        <v>49</v>
      </c>
      <c r="D95" s="13"/>
      <c r="E95" s="13"/>
      <c r="F95" s="13"/>
      <c r="G95" s="13"/>
      <c r="H95" s="13"/>
      <c r="I95" s="22"/>
      <c r="J95" s="29"/>
      <c r="K95" s="29"/>
      <c r="L95" s="13"/>
      <c r="M95" s="22"/>
      <c r="N95" s="31"/>
      <c r="O95" s="32"/>
      <c r="P95" s="22"/>
      <c r="Q95" s="13"/>
      <c r="R95" s="13"/>
      <c r="S95" s="22"/>
      <c r="T95" s="22"/>
      <c r="U95" s="22"/>
      <c r="V95" s="13"/>
      <c r="W95" s="13"/>
      <c r="X95" s="13"/>
      <c r="Y95" s="13"/>
      <c r="Z95" s="13"/>
    </row>
    <row r="96" spans="1:26" ht="16">
      <c r="A96" s="13"/>
      <c r="B96" s="13"/>
      <c r="C96" s="22">
        <v>57</v>
      </c>
      <c r="D96" s="13"/>
      <c r="E96" s="13"/>
      <c r="F96" s="13"/>
      <c r="G96" s="13"/>
      <c r="H96" s="13"/>
      <c r="I96" s="22"/>
      <c r="J96" s="29"/>
      <c r="K96" s="29"/>
      <c r="L96" s="13"/>
      <c r="M96" s="22"/>
      <c r="N96" s="31"/>
      <c r="O96" s="32"/>
      <c r="P96" s="22"/>
      <c r="Q96" s="13"/>
      <c r="R96" s="13"/>
      <c r="S96" s="22"/>
      <c r="T96" s="22"/>
      <c r="U96" s="22"/>
      <c r="V96" s="13"/>
      <c r="W96" s="13"/>
      <c r="X96" s="13"/>
      <c r="Y96" s="13"/>
      <c r="Z96" s="13"/>
    </row>
    <row r="97" spans="1:26" ht="16">
      <c r="A97" s="13"/>
      <c r="B97" s="13"/>
      <c r="C97" s="22">
        <v>49</v>
      </c>
      <c r="D97" s="13"/>
      <c r="E97" s="13"/>
      <c r="F97" s="13"/>
      <c r="G97" s="13"/>
      <c r="H97" s="13"/>
      <c r="I97" s="22"/>
      <c r="J97" s="29"/>
      <c r="K97" s="29"/>
      <c r="L97" s="13"/>
      <c r="M97" s="22"/>
      <c r="N97" s="31"/>
      <c r="O97" s="32"/>
      <c r="P97" s="22"/>
      <c r="Q97" s="13"/>
      <c r="R97" s="13"/>
      <c r="S97" s="22"/>
      <c r="T97" s="22"/>
      <c r="U97" s="22"/>
      <c r="V97" s="13"/>
      <c r="W97" s="13"/>
      <c r="X97" s="13"/>
      <c r="Y97" s="13"/>
      <c r="Z97" s="13"/>
    </row>
    <row r="98" spans="1:26" ht="16">
      <c r="A98" s="13"/>
      <c r="B98" s="13"/>
      <c r="C98" s="22">
        <v>32</v>
      </c>
      <c r="D98" s="13"/>
      <c r="E98" s="13"/>
      <c r="F98" s="13"/>
      <c r="G98" s="13"/>
      <c r="H98" s="13"/>
      <c r="I98" s="22"/>
      <c r="J98" s="29"/>
      <c r="K98" s="29"/>
      <c r="L98" s="13"/>
      <c r="M98" s="22"/>
      <c r="N98" s="31"/>
      <c r="O98" s="32"/>
      <c r="P98" s="22"/>
      <c r="Q98" s="13"/>
      <c r="R98" s="13"/>
      <c r="S98" s="22"/>
      <c r="T98" s="22"/>
      <c r="U98" s="22"/>
      <c r="V98" s="13"/>
      <c r="W98" s="13"/>
      <c r="X98" s="13"/>
      <c r="Y98" s="13"/>
      <c r="Z98" s="13"/>
    </row>
    <row r="99" spans="1:26" ht="16">
      <c r="A99" s="13"/>
      <c r="B99" s="13"/>
      <c r="C99" s="22">
        <v>48</v>
      </c>
      <c r="D99" s="13"/>
      <c r="E99" s="13"/>
      <c r="F99" s="13"/>
      <c r="G99" s="13"/>
      <c r="H99" s="13"/>
      <c r="I99" s="22"/>
      <c r="J99" s="29"/>
      <c r="K99" s="29"/>
      <c r="L99" s="13"/>
      <c r="M99" s="22"/>
      <c r="N99" s="31"/>
      <c r="O99" s="32"/>
      <c r="P99" s="22"/>
      <c r="Q99" s="13"/>
      <c r="R99" s="13"/>
      <c r="S99" s="22"/>
      <c r="T99" s="22"/>
      <c r="U99" s="22"/>
      <c r="V99" s="13"/>
      <c r="W99" s="13"/>
      <c r="X99" s="13"/>
      <c r="Y99" s="13"/>
      <c r="Z99" s="13"/>
    </row>
    <row r="100" spans="1:26" ht="16">
      <c r="A100" s="13"/>
      <c r="B100" s="13"/>
      <c r="C100" s="22">
        <v>43</v>
      </c>
      <c r="D100" s="13"/>
      <c r="E100" s="13"/>
      <c r="F100" s="13"/>
      <c r="G100" s="13"/>
      <c r="H100" s="13"/>
      <c r="I100" s="22"/>
      <c r="J100" s="29"/>
      <c r="K100" s="29"/>
      <c r="L100" s="13"/>
      <c r="M100" s="22"/>
      <c r="N100" s="31"/>
      <c r="O100" s="32"/>
      <c r="P100" s="22"/>
      <c r="Q100" s="13"/>
      <c r="R100" s="13"/>
      <c r="S100" s="22"/>
      <c r="T100" s="22"/>
      <c r="U100" s="22"/>
      <c r="V100" s="13"/>
      <c r="W100" s="13"/>
      <c r="X100" s="13"/>
      <c r="Y100" s="13"/>
      <c r="Z100" s="13"/>
    </row>
    <row r="101" spans="1:26" ht="16">
      <c r="A101" s="13"/>
      <c r="B101" s="13"/>
      <c r="C101" s="22">
        <v>53</v>
      </c>
      <c r="D101" s="13"/>
      <c r="E101" s="13"/>
      <c r="F101" s="13"/>
      <c r="G101" s="13"/>
      <c r="H101" s="13"/>
      <c r="I101" s="22"/>
      <c r="J101" s="29"/>
      <c r="K101" s="29"/>
      <c r="L101" s="13"/>
      <c r="M101" s="22"/>
      <c r="N101" s="31"/>
      <c r="O101" s="32"/>
      <c r="P101" s="22"/>
      <c r="Q101" s="13"/>
      <c r="R101" s="13"/>
      <c r="S101" s="22"/>
      <c r="T101" s="22"/>
      <c r="U101" s="22"/>
      <c r="V101" s="13"/>
      <c r="W101" s="13"/>
      <c r="X101" s="13"/>
      <c r="Y101" s="13"/>
      <c r="Z101" s="13"/>
    </row>
    <row r="102" spans="1:26" ht="16">
      <c r="A102" s="13"/>
      <c r="B102" s="13"/>
      <c r="C102" s="22">
        <v>46</v>
      </c>
      <c r="D102" s="13"/>
      <c r="E102" s="13"/>
      <c r="F102" s="13"/>
      <c r="G102" s="13"/>
      <c r="H102" s="13"/>
      <c r="I102" s="22"/>
      <c r="J102" s="29"/>
      <c r="K102" s="29"/>
      <c r="L102" s="13"/>
      <c r="M102" s="22"/>
      <c r="N102" s="31"/>
      <c r="O102" s="32"/>
      <c r="P102" s="22"/>
      <c r="Q102" s="13"/>
      <c r="R102" s="13"/>
      <c r="S102" s="22"/>
      <c r="T102" s="22"/>
      <c r="U102" s="22"/>
      <c r="V102" s="13"/>
      <c r="W102" s="13"/>
      <c r="X102" s="13"/>
      <c r="Y102" s="13"/>
      <c r="Z102" s="13"/>
    </row>
    <row r="103" spans="1:26" ht="16">
      <c r="A103" s="13"/>
      <c r="B103" s="13"/>
      <c r="C103" s="22">
        <v>44</v>
      </c>
      <c r="D103" s="13"/>
      <c r="E103" s="13"/>
      <c r="F103" s="13"/>
      <c r="G103" s="13"/>
      <c r="H103" s="13"/>
      <c r="I103" s="22"/>
      <c r="J103" s="29"/>
      <c r="K103" s="29"/>
      <c r="L103" s="13"/>
      <c r="M103" s="22"/>
      <c r="N103" s="31"/>
      <c r="O103" s="32"/>
      <c r="P103" s="22"/>
      <c r="Q103" s="13"/>
      <c r="R103" s="13"/>
      <c r="S103" s="22"/>
      <c r="T103" s="22"/>
      <c r="U103" s="22"/>
      <c r="V103" s="13"/>
      <c r="W103" s="13"/>
      <c r="X103" s="13"/>
      <c r="Y103" s="13"/>
      <c r="Z103" s="13"/>
    </row>
    <row r="104" spans="1:26" ht="16">
      <c r="A104" s="13"/>
      <c r="B104" s="13"/>
      <c r="C104" s="22">
        <v>40</v>
      </c>
      <c r="D104" s="13"/>
      <c r="E104" s="13"/>
      <c r="F104" s="13"/>
      <c r="G104" s="13"/>
      <c r="H104" s="13"/>
      <c r="I104" s="22"/>
      <c r="J104" s="29"/>
      <c r="K104" s="29"/>
      <c r="L104" s="13"/>
      <c r="M104" s="22"/>
      <c r="N104" s="31"/>
      <c r="O104" s="32"/>
      <c r="P104" s="22"/>
      <c r="Q104" s="13"/>
      <c r="R104" s="13"/>
      <c r="S104" s="22"/>
      <c r="T104" s="22"/>
      <c r="U104" s="22"/>
      <c r="V104" s="13"/>
      <c r="W104" s="13"/>
      <c r="X104" s="13"/>
      <c r="Y104" s="13"/>
      <c r="Z104" s="13"/>
    </row>
    <row r="105" spans="1:26" ht="16">
      <c r="A105" s="13"/>
      <c r="B105" s="13"/>
      <c r="C105" s="22">
        <v>28</v>
      </c>
      <c r="D105" s="13"/>
      <c r="E105" s="13"/>
      <c r="F105" s="13"/>
      <c r="G105" s="13"/>
      <c r="H105" s="13"/>
      <c r="I105" s="22"/>
      <c r="J105" s="29"/>
      <c r="K105" s="29"/>
      <c r="L105" s="13"/>
      <c r="M105" s="22"/>
      <c r="N105" s="31"/>
      <c r="O105" s="32"/>
      <c r="P105" s="22"/>
      <c r="Q105" s="13"/>
      <c r="R105" s="13"/>
      <c r="S105" s="22"/>
      <c r="T105" s="22"/>
      <c r="U105" s="22"/>
      <c r="V105" s="13"/>
      <c r="W105" s="13"/>
      <c r="X105" s="13"/>
      <c r="Y105" s="13"/>
      <c r="Z105" s="13"/>
    </row>
    <row r="106" spans="1:26" ht="16">
      <c r="A106" s="13"/>
      <c r="B106" s="13"/>
      <c r="C106" s="22">
        <v>40</v>
      </c>
      <c r="D106" s="13"/>
      <c r="E106" s="13"/>
      <c r="F106" s="13"/>
      <c r="G106" s="13"/>
      <c r="H106" s="13"/>
      <c r="I106" s="22"/>
      <c r="J106" s="29"/>
      <c r="K106" s="29"/>
      <c r="L106" s="13"/>
      <c r="M106" s="22"/>
      <c r="N106" s="31"/>
      <c r="O106" s="32"/>
      <c r="P106" s="22"/>
      <c r="Q106" s="13"/>
      <c r="R106" s="13"/>
      <c r="S106" s="22"/>
      <c r="T106" s="22"/>
      <c r="U106" s="22"/>
      <c r="V106" s="13"/>
      <c r="W106" s="13"/>
      <c r="X106" s="13"/>
      <c r="Y106" s="13"/>
      <c r="Z106" s="13"/>
    </row>
    <row r="107" spans="1:26" ht="16">
      <c r="A107" s="13"/>
      <c r="B107" s="13"/>
      <c r="C107" s="22">
        <v>59</v>
      </c>
      <c r="D107" s="13"/>
      <c r="E107" s="13"/>
      <c r="F107" s="13"/>
      <c r="G107" s="13"/>
      <c r="H107" s="13"/>
      <c r="I107" s="22"/>
      <c r="J107" s="29"/>
      <c r="K107" s="29"/>
      <c r="L107" s="13"/>
      <c r="M107" s="22"/>
      <c r="N107" s="31"/>
      <c r="O107" s="32"/>
      <c r="P107" s="22"/>
      <c r="Q107" s="13"/>
      <c r="R107" s="13"/>
      <c r="S107" s="22"/>
      <c r="T107" s="22"/>
      <c r="U107" s="22"/>
      <c r="V107" s="13"/>
      <c r="W107" s="13"/>
      <c r="X107" s="13"/>
      <c r="Y107" s="13"/>
      <c r="Z107" s="13"/>
    </row>
    <row r="108" spans="1:26" ht="16">
      <c r="A108" s="13"/>
      <c r="B108" s="13"/>
      <c r="C108" s="22">
        <v>51</v>
      </c>
      <c r="D108" s="13"/>
      <c r="E108" s="13"/>
      <c r="F108" s="13"/>
      <c r="G108" s="13"/>
      <c r="H108" s="13"/>
      <c r="I108" s="22"/>
      <c r="J108" s="29"/>
      <c r="K108" s="29"/>
      <c r="L108" s="13"/>
      <c r="M108" s="22"/>
      <c r="N108" s="31"/>
      <c r="O108" s="32"/>
      <c r="P108" s="22"/>
      <c r="Q108" s="13"/>
      <c r="R108" s="13"/>
      <c r="S108" s="22"/>
      <c r="T108" s="22"/>
      <c r="U108" s="22"/>
      <c r="V108" s="13"/>
      <c r="W108" s="13"/>
      <c r="X108" s="13"/>
      <c r="Y108" s="13"/>
      <c r="Z108" s="13"/>
    </row>
    <row r="109" spans="1:26" ht="16">
      <c r="A109" s="13"/>
      <c r="B109" s="13"/>
      <c r="C109" s="22">
        <v>38</v>
      </c>
      <c r="D109" s="13"/>
      <c r="E109" s="13"/>
      <c r="F109" s="13"/>
      <c r="G109" s="13"/>
      <c r="H109" s="13"/>
      <c r="I109" s="22"/>
      <c r="J109" s="29"/>
      <c r="K109" s="29"/>
      <c r="L109" s="13"/>
      <c r="M109" s="22"/>
      <c r="N109" s="31"/>
      <c r="O109" s="32"/>
      <c r="P109" s="22"/>
      <c r="Q109" s="13"/>
      <c r="R109" s="13"/>
      <c r="S109" s="22"/>
      <c r="T109" s="22"/>
      <c r="U109" s="22"/>
      <c r="V109" s="13"/>
      <c r="W109" s="13"/>
      <c r="X109" s="13"/>
      <c r="Y109" s="13"/>
      <c r="Z109" s="13"/>
    </row>
    <row r="110" spans="1:26" ht="16">
      <c r="A110" s="13"/>
      <c r="B110" s="13"/>
      <c r="C110" s="22">
        <v>45</v>
      </c>
      <c r="D110" s="13"/>
      <c r="E110" s="13"/>
      <c r="F110" s="13"/>
      <c r="G110" s="13"/>
      <c r="H110" s="13"/>
      <c r="I110" s="22"/>
      <c r="J110" s="29"/>
      <c r="K110" s="29"/>
      <c r="L110" s="13"/>
      <c r="M110" s="22"/>
      <c r="N110" s="31"/>
      <c r="O110" s="32"/>
      <c r="P110" s="22"/>
      <c r="Q110" s="13"/>
      <c r="R110" s="13"/>
      <c r="S110" s="22"/>
      <c r="T110" s="22"/>
      <c r="U110" s="22"/>
      <c r="V110" s="13"/>
      <c r="W110" s="13"/>
      <c r="X110" s="13"/>
      <c r="Y110" s="13"/>
      <c r="Z110" s="13"/>
    </row>
    <row r="111" spans="1:26" ht="16">
      <c r="A111" s="13"/>
      <c r="B111" s="13"/>
      <c r="C111" s="22">
        <v>49</v>
      </c>
      <c r="D111" s="13"/>
      <c r="E111" s="13"/>
      <c r="F111" s="13"/>
      <c r="G111" s="13"/>
      <c r="H111" s="13"/>
      <c r="I111" s="22"/>
      <c r="J111" s="29"/>
      <c r="K111" s="29"/>
      <c r="L111" s="13"/>
      <c r="M111" s="22"/>
      <c r="N111" s="31"/>
      <c r="O111" s="32"/>
      <c r="P111" s="22"/>
      <c r="Q111" s="13"/>
      <c r="R111" s="13"/>
      <c r="S111" s="22"/>
      <c r="T111" s="22"/>
      <c r="U111" s="22"/>
      <c r="V111" s="13"/>
      <c r="W111" s="13"/>
      <c r="X111" s="13"/>
      <c r="Y111" s="13"/>
      <c r="Z111" s="13"/>
    </row>
    <row r="112" spans="1:26" ht="16">
      <c r="A112" s="13"/>
      <c r="B112" s="13"/>
      <c r="C112" s="22">
        <v>42</v>
      </c>
      <c r="D112" s="13"/>
      <c r="E112" s="13"/>
      <c r="F112" s="13"/>
      <c r="G112" s="13"/>
      <c r="H112" s="13"/>
      <c r="I112" s="22"/>
      <c r="J112" s="29"/>
      <c r="K112" s="29"/>
      <c r="L112" s="13"/>
      <c r="M112" s="22"/>
      <c r="N112" s="31"/>
      <c r="O112" s="32"/>
      <c r="P112" s="22"/>
      <c r="Q112" s="13"/>
      <c r="R112" s="13"/>
      <c r="S112" s="22"/>
      <c r="T112" s="22"/>
      <c r="U112" s="22"/>
      <c r="V112" s="13"/>
      <c r="W112" s="13"/>
      <c r="X112" s="13"/>
      <c r="Y112" s="13"/>
      <c r="Z112" s="13"/>
    </row>
    <row r="113" spans="1:26" ht="16">
      <c r="A113" s="13"/>
      <c r="B113" s="13"/>
      <c r="C113" s="22">
        <v>31</v>
      </c>
      <c r="D113" s="13"/>
      <c r="E113" s="13"/>
      <c r="F113" s="13"/>
      <c r="G113" s="13"/>
      <c r="H113" s="13"/>
      <c r="I113" s="22"/>
      <c r="J113" s="29"/>
      <c r="K113" s="29"/>
      <c r="L113" s="13"/>
      <c r="M113" s="22"/>
      <c r="N113" s="31"/>
      <c r="O113" s="32"/>
      <c r="P113" s="22"/>
      <c r="Q113" s="13"/>
      <c r="R113" s="13"/>
      <c r="S113" s="22"/>
      <c r="T113" s="22"/>
      <c r="U113" s="22"/>
      <c r="V113" s="13"/>
      <c r="W113" s="13"/>
      <c r="X113" s="13"/>
      <c r="Y113" s="13"/>
      <c r="Z113" s="13"/>
    </row>
    <row r="114" spans="1:26" ht="16">
      <c r="A114" s="13"/>
      <c r="B114" s="13"/>
      <c r="C114" s="22">
        <v>34</v>
      </c>
      <c r="D114" s="13"/>
      <c r="E114" s="13"/>
      <c r="F114" s="13"/>
      <c r="G114" s="13"/>
      <c r="H114" s="13"/>
      <c r="I114" s="22"/>
      <c r="J114" s="29"/>
      <c r="K114" s="29"/>
      <c r="L114" s="13"/>
      <c r="M114" s="22"/>
      <c r="N114" s="31"/>
      <c r="O114" s="32"/>
      <c r="P114" s="22"/>
      <c r="Q114" s="13"/>
      <c r="R114" s="13"/>
      <c r="S114" s="22"/>
      <c r="T114" s="22"/>
      <c r="U114" s="22"/>
      <c r="V114" s="13"/>
      <c r="W114" s="13"/>
      <c r="X114" s="13"/>
      <c r="Y114" s="13"/>
      <c r="Z114" s="13"/>
    </row>
    <row r="115" spans="1:26" ht="16">
      <c r="A115" s="13"/>
      <c r="B115" s="13"/>
      <c r="C115" s="22">
        <v>35</v>
      </c>
      <c r="D115" s="13"/>
      <c r="E115" s="13"/>
      <c r="F115" s="13"/>
      <c r="G115" s="13"/>
      <c r="H115" s="13"/>
      <c r="I115" s="22"/>
      <c r="J115" s="29"/>
      <c r="K115" s="29"/>
      <c r="L115" s="13"/>
      <c r="M115" s="22"/>
      <c r="N115" s="31"/>
      <c r="O115" s="32"/>
      <c r="P115" s="22"/>
      <c r="Q115" s="13"/>
      <c r="R115" s="13"/>
      <c r="S115" s="22"/>
      <c r="T115" s="22"/>
      <c r="U115" s="22"/>
      <c r="V115" s="13"/>
      <c r="W115" s="13"/>
      <c r="X115" s="13"/>
      <c r="Y115" s="13"/>
      <c r="Z115" s="13"/>
    </row>
    <row r="116" spans="1:26" ht="16">
      <c r="A116" s="13"/>
      <c r="B116" s="13"/>
      <c r="C116" s="22">
        <v>44</v>
      </c>
      <c r="D116" s="13"/>
      <c r="E116" s="13"/>
      <c r="F116" s="13"/>
      <c r="G116" s="13"/>
      <c r="H116" s="13"/>
      <c r="I116" s="22"/>
      <c r="J116" s="29"/>
      <c r="K116" s="29"/>
      <c r="L116" s="13"/>
      <c r="M116" s="22"/>
      <c r="N116" s="31"/>
      <c r="O116" s="32"/>
      <c r="P116" s="22"/>
      <c r="Q116" s="13"/>
      <c r="R116" s="13"/>
      <c r="S116" s="22"/>
      <c r="T116" s="22"/>
      <c r="U116" s="22"/>
      <c r="V116" s="13"/>
      <c r="W116" s="13"/>
      <c r="X116" s="13"/>
      <c r="Y116" s="13"/>
      <c r="Z116" s="13"/>
    </row>
    <row r="117" spans="1:26" ht="16">
      <c r="A117" s="13"/>
      <c r="B117" s="13"/>
      <c r="C117" s="22">
        <v>44</v>
      </c>
      <c r="D117" s="13"/>
      <c r="E117" s="13"/>
      <c r="F117" s="13"/>
      <c r="G117" s="13"/>
      <c r="H117" s="13"/>
      <c r="I117" s="22"/>
      <c r="J117" s="29"/>
      <c r="K117" s="29"/>
      <c r="L117" s="13"/>
      <c r="M117" s="22"/>
      <c r="N117" s="31"/>
      <c r="O117" s="32"/>
      <c r="P117" s="22"/>
      <c r="Q117" s="13"/>
      <c r="R117" s="13"/>
      <c r="S117" s="22"/>
      <c r="T117" s="22"/>
      <c r="U117" s="22"/>
      <c r="V117" s="13"/>
      <c r="W117" s="13"/>
      <c r="X117" s="13"/>
      <c r="Y117" s="13"/>
      <c r="Z117" s="13"/>
    </row>
    <row r="118" spans="1:26" ht="16">
      <c r="A118" s="13"/>
      <c r="B118" s="13"/>
      <c r="C118" s="22">
        <v>41</v>
      </c>
      <c r="D118" s="13"/>
      <c r="E118" s="13"/>
      <c r="F118" s="13"/>
      <c r="G118" s="13"/>
      <c r="H118" s="13"/>
      <c r="I118" s="22"/>
      <c r="J118" s="29"/>
      <c r="K118" s="29"/>
      <c r="L118" s="13"/>
      <c r="M118" s="22"/>
      <c r="N118" s="31"/>
      <c r="O118" s="32"/>
      <c r="P118" s="22"/>
      <c r="Q118" s="13"/>
      <c r="R118" s="13"/>
      <c r="S118" s="22"/>
      <c r="T118" s="22"/>
      <c r="U118" s="22"/>
      <c r="V118" s="13"/>
      <c r="W118" s="13"/>
      <c r="X118" s="13"/>
      <c r="Y118" s="13"/>
      <c r="Z118" s="13"/>
    </row>
    <row r="119" spans="1:26" ht="16">
      <c r="A119" s="13"/>
      <c r="B119" s="13"/>
      <c r="C119" s="22">
        <v>36</v>
      </c>
      <c r="D119" s="13"/>
      <c r="E119" s="13"/>
      <c r="F119" s="13"/>
      <c r="G119" s="13"/>
      <c r="H119" s="13"/>
      <c r="I119" s="22"/>
      <c r="J119" s="29"/>
      <c r="K119" s="29"/>
      <c r="L119" s="13"/>
      <c r="M119" s="22"/>
      <c r="N119" s="31"/>
      <c r="O119" s="32"/>
      <c r="P119" s="22"/>
      <c r="Q119" s="13"/>
      <c r="R119" s="13"/>
      <c r="S119" s="22"/>
      <c r="T119" s="22"/>
      <c r="U119" s="22"/>
      <c r="V119" s="13"/>
      <c r="W119" s="13"/>
      <c r="X119" s="13"/>
      <c r="Y119" s="13"/>
      <c r="Z119" s="13"/>
    </row>
    <row r="120" spans="1:26" ht="16">
      <c r="A120" s="13"/>
      <c r="B120" s="13"/>
      <c r="C120" s="22">
        <v>29</v>
      </c>
      <c r="D120" s="13"/>
      <c r="E120" s="13"/>
      <c r="F120" s="13"/>
      <c r="G120" s="13"/>
      <c r="H120" s="13"/>
      <c r="I120" s="22"/>
      <c r="J120" s="29"/>
      <c r="K120" s="29"/>
      <c r="L120" s="13"/>
      <c r="M120" s="22"/>
      <c r="N120" s="31"/>
      <c r="O120" s="32"/>
      <c r="P120" s="22"/>
      <c r="Q120" s="13"/>
      <c r="R120" s="13"/>
      <c r="S120" s="22"/>
      <c r="T120" s="22"/>
      <c r="U120" s="22"/>
      <c r="V120" s="13"/>
      <c r="W120" s="13"/>
      <c r="X120" s="13"/>
      <c r="Y120" s="13"/>
      <c r="Z120" s="13"/>
    </row>
    <row r="121" spans="1:26" ht="16">
      <c r="A121" s="13"/>
      <c r="B121" s="13"/>
      <c r="C121" s="22">
        <v>29</v>
      </c>
      <c r="D121" s="13"/>
      <c r="E121" s="13"/>
      <c r="F121" s="13"/>
      <c r="G121" s="13"/>
      <c r="H121" s="13"/>
      <c r="I121" s="22"/>
      <c r="J121" s="29"/>
      <c r="K121" s="29"/>
      <c r="L121" s="13"/>
      <c r="M121" s="22"/>
      <c r="N121" s="31"/>
      <c r="O121" s="32"/>
      <c r="P121" s="22"/>
      <c r="Q121" s="13"/>
      <c r="R121" s="13"/>
      <c r="S121" s="22"/>
      <c r="T121" s="22"/>
      <c r="U121" s="22"/>
      <c r="V121" s="13"/>
      <c r="W121" s="13"/>
      <c r="X121" s="13"/>
      <c r="Y121" s="13"/>
      <c r="Z121" s="13"/>
    </row>
    <row r="122" spans="1:26" ht="16">
      <c r="A122" s="13"/>
      <c r="B122" s="13"/>
      <c r="C122" s="22">
        <v>35</v>
      </c>
      <c r="D122" s="13"/>
      <c r="E122" s="13"/>
      <c r="F122" s="13"/>
      <c r="G122" s="13"/>
      <c r="H122" s="13"/>
      <c r="I122" s="22"/>
      <c r="J122" s="29"/>
      <c r="K122" s="29"/>
      <c r="L122" s="13"/>
      <c r="M122" s="22"/>
      <c r="N122" s="31"/>
      <c r="O122" s="32"/>
      <c r="P122" s="22"/>
      <c r="Q122" s="13"/>
      <c r="R122" s="13"/>
      <c r="S122" s="22"/>
      <c r="T122" s="22"/>
      <c r="U122" s="22"/>
      <c r="V122" s="13"/>
      <c r="W122" s="13"/>
      <c r="X122" s="13"/>
      <c r="Y122" s="13"/>
      <c r="Z122" s="13"/>
    </row>
    <row r="123" spans="1:26" ht="16">
      <c r="A123" s="13"/>
      <c r="B123" s="13"/>
      <c r="C123" s="22">
        <v>49</v>
      </c>
      <c r="D123" s="13"/>
      <c r="E123" s="13"/>
      <c r="F123" s="13"/>
      <c r="G123" s="13"/>
      <c r="H123" s="13"/>
      <c r="I123" s="22"/>
      <c r="J123" s="29"/>
      <c r="K123" s="29"/>
      <c r="L123" s="13"/>
      <c r="M123" s="22"/>
      <c r="N123" s="31"/>
      <c r="O123" s="32"/>
      <c r="P123" s="22"/>
      <c r="Q123" s="13"/>
      <c r="R123" s="13"/>
      <c r="S123" s="22"/>
      <c r="T123" s="22"/>
      <c r="U123" s="22"/>
      <c r="V123" s="13"/>
      <c r="W123" s="13"/>
      <c r="X123" s="13"/>
      <c r="Y123" s="13"/>
      <c r="Z123" s="13"/>
    </row>
    <row r="124" spans="1:26" ht="16">
      <c r="A124" s="13"/>
      <c r="B124" s="13"/>
      <c r="C124" s="22">
        <v>25</v>
      </c>
      <c r="D124" s="13"/>
      <c r="E124" s="13"/>
      <c r="F124" s="13"/>
      <c r="G124" s="13"/>
      <c r="H124" s="13"/>
      <c r="I124" s="22"/>
      <c r="J124" s="29"/>
      <c r="K124" s="29"/>
      <c r="L124" s="13"/>
      <c r="M124" s="22"/>
      <c r="N124" s="31"/>
      <c r="O124" s="32"/>
      <c r="P124" s="22"/>
      <c r="Q124" s="13"/>
      <c r="R124" s="13"/>
      <c r="S124" s="22"/>
      <c r="T124" s="22"/>
      <c r="U124" s="22"/>
      <c r="V124" s="13"/>
      <c r="W124" s="13"/>
      <c r="X124" s="13"/>
      <c r="Y124" s="13"/>
      <c r="Z124" s="13"/>
    </row>
    <row r="125" spans="1:26" ht="16">
      <c r="A125" s="13"/>
      <c r="B125" s="13"/>
      <c r="C125" s="22">
        <v>32</v>
      </c>
      <c r="D125" s="13"/>
      <c r="E125" s="13"/>
      <c r="F125" s="13"/>
      <c r="G125" s="13"/>
      <c r="H125" s="13"/>
      <c r="I125" s="22"/>
      <c r="J125" s="29"/>
      <c r="K125" s="29"/>
      <c r="L125" s="13"/>
      <c r="M125" s="22"/>
      <c r="N125" s="31"/>
      <c r="O125" s="32"/>
      <c r="P125" s="22"/>
      <c r="Q125" s="13"/>
      <c r="R125" s="13"/>
      <c r="S125" s="22"/>
      <c r="T125" s="22"/>
      <c r="U125" s="22"/>
      <c r="V125" s="13"/>
      <c r="W125" s="13"/>
      <c r="X125" s="13"/>
      <c r="Y125" s="13"/>
      <c r="Z125" s="13"/>
    </row>
    <row r="126" spans="1:26" ht="16">
      <c r="A126" s="13"/>
      <c r="B126" s="13"/>
      <c r="C126" s="22">
        <v>55</v>
      </c>
      <c r="D126" s="13"/>
      <c r="E126" s="13"/>
      <c r="F126" s="13"/>
      <c r="G126" s="13"/>
      <c r="H126" s="13"/>
      <c r="I126" s="22"/>
      <c r="J126" s="29"/>
      <c r="K126" s="29"/>
      <c r="L126" s="13"/>
      <c r="M126" s="22"/>
      <c r="N126" s="31"/>
      <c r="O126" s="32"/>
      <c r="P126" s="22"/>
      <c r="Q126" s="13"/>
      <c r="R126" s="13"/>
      <c r="S126" s="22"/>
      <c r="T126" s="22"/>
      <c r="U126" s="22"/>
      <c r="V126" s="13"/>
      <c r="W126" s="13"/>
      <c r="X126" s="13"/>
      <c r="Y126" s="13"/>
      <c r="Z126" s="13"/>
    </row>
    <row r="127" spans="1:26" ht="16">
      <c r="A127" s="13"/>
      <c r="B127" s="13"/>
      <c r="C127" s="22">
        <v>43</v>
      </c>
      <c r="D127" s="13"/>
      <c r="E127" s="13"/>
      <c r="F127" s="13"/>
      <c r="G127" s="13"/>
      <c r="H127" s="13"/>
      <c r="I127" s="22"/>
      <c r="J127" s="29"/>
      <c r="K127" s="29"/>
      <c r="L127" s="13"/>
      <c r="M127" s="22"/>
      <c r="N127" s="31"/>
      <c r="O127" s="32"/>
      <c r="P127" s="22"/>
      <c r="Q127" s="13"/>
      <c r="R127" s="13"/>
      <c r="S127" s="22"/>
      <c r="T127" s="22"/>
      <c r="U127" s="22"/>
      <c r="V127" s="13"/>
      <c r="W127" s="13"/>
      <c r="X127" s="13"/>
      <c r="Y127" s="13"/>
      <c r="Z127" s="13"/>
    </row>
    <row r="128" spans="1:26" ht="16">
      <c r="A128" s="13"/>
      <c r="B128" s="13"/>
      <c r="C128" s="22">
        <v>24</v>
      </c>
      <c r="D128" s="13"/>
      <c r="E128" s="13"/>
      <c r="F128" s="13"/>
      <c r="G128" s="13"/>
      <c r="H128" s="13"/>
      <c r="I128" s="22"/>
      <c r="J128" s="29"/>
      <c r="K128" s="29"/>
      <c r="L128" s="13"/>
      <c r="M128" s="22"/>
      <c r="N128" s="31"/>
      <c r="O128" s="32"/>
      <c r="P128" s="22"/>
      <c r="Q128" s="13"/>
      <c r="R128" s="13"/>
      <c r="S128" s="22"/>
      <c r="T128" s="22"/>
      <c r="U128" s="22"/>
      <c r="V128" s="13"/>
      <c r="W128" s="13"/>
      <c r="X128" s="13"/>
      <c r="Y128" s="13"/>
      <c r="Z128" s="13"/>
    </row>
    <row r="129" spans="1:26" ht="16">
      <c r="A129" s="13"/>
      <c r="B129" s="13"/>
      <c r="C129" s="22">
        <v>43</v>
      </c>
      <c r="D129" s="13"/>
      <c r="E129" s="13"/>
      <c r="F129" s="13"/>
      <c r="G129" s="13"/>
      <c r="H129" s="13"/>
      <c r="I129" s="22"/>
      <c r="J129" s="29"/>
      <c r="K129" s="29"/>
      <c r="L129" s="13"/>
      <c r="M129" s="22"/>
      <c r="N129" s="31"/>
      <c r="O129" s="32"/>
      <c r="P129" s="22"/>
      <c r="Q129" s="13"/>
      <c r="R129" s="13"/>
      <c r="S129" s="22"/>
      <c r="T129" s="22"/>
      <c r="U129" s="22"/>
      <c r="V129" s="13"/>
      <c r="W129" s="13"/>
      <c r="X129" s="13"/>
      <c r="Y129" s="13"/>
      <c r="Z129" s="13"/>
    </row>
    <row r="130" spans="1:26" ht="16">
      <c r="A130" s="13"/>
      <c r="B130" s="13"/>
      <c r="C130" s="22">
        <v>36</v>
      </c>
      <c r="D130" s="13"/>
      <c r="E130" s="13"/>
      <c r="F130" s="13"/>
      <c r="G130" s="13"/>
      <c r="H130" s="13"/>
      <c r="I130" s="22"/>
      <c r="J130" s="29"/>
      <c r="K130" s="29"/>
      <c r="L130" s="13"/>
      <c r="M130" s="22"/>
      <c r="N130" s="31"/>
      <c r="O130" s="32"/>
      <c r="P130" s="22"/>
      <c r="Q130" s="13"/>
      <c r="R130" s="13"/>
      <c r="S130" s="22"/>
      <c r="T130" s="22"/>
      <c r="U130" s="22"/>
      <c r="V130" s="13"/>
      <c r="W130" s="13"/>
      <c r="X130" s="13"/>
      <c r="Y130" s="13"/>
      <c r="Z130" s="13"/>
    </row>
    <row r="131" spans="1:26" ht="16">
      <c r="A131" s="13"/>
      <c r="B131" s="13"/>
      <c r="C131" s="22">
        <v>34</v>
      </c>
      <c r="D131" s="13"/>
      <c r="E131" s="13"/>
      <c r="F131" s="13"/>
      <c r="G131" s="13"/>
      <c r="H131" s="13"/>
      <c r="I131" s="22"/>
      <c r="J131" s="29"/>
      <c r="K131" s="29"/>
      <c r="L131" s="13"/>
      <c r="M131" s="22"/>
      <c r="N131" s="31"/>
      <c r="O131" s="32"/>
      <c r="P131" s="22"/>
      <c r="Q131" s="13"/>
      <c r="R131" s="13"/>
      <c r="S131" s="22"/>
      <c r="T131" s="22"/>
      <c r="U131" s="22"/>
      <c r="V131" s="13"/>
      <c r="W131" s="13"/>
      <c r="X131" s="13"/>
      <c r="Y131" s="13"/>
      <c r="Z131" s="13"/>
    </row>
    <row r="132" spans="1:26" ht="16">
      <c r="A132" s="13"/>
      <c r="B132" s="13"/>
      <c r="C132" s="22">
        <v>45</v>
      </c>
      <c r="D132" s="13"/>
      <c r="E132" s="13"/>
      <c r="F132" s="13"/>
      <c r="G132" s="13"/>
      <c r="H132" s="13"/>
      <c r="I132" s="22"/>
      <c r="J132" s="29"/>
      <c r="K132" s="29"/>
      <c r="L132" s="13"/>
      <c r="M132" s="22"/>
      <c r="N132" s="31"/>
      <c r="O132" s="32"/>
      <c r="P132" s="22"/>
      <c r="Q132" s="13"/>
      <c r="R132" s="13"/>
      <c r="S132" s="22"/>
      <c r="T132" s="22"/>
      <c r="U132" s="22"/>
      <c r="V132" s="13"/>
      <c r="W132" s="13"/>
      <c r="X132" s="13"/>
      <c r="Y132" s="13"/>
      <c r="Z132" s="13"/>
    </row>
    <row r="133" spans="1:26" ht="16">
      <c r="A133" s="13"/>
      <c r="B133" s="13"/>
      <c r="C133" s="22">
        <v>36</v>
      </c>
      <c r="D133" s="13"/>
      <c r="E133" s="13"/>
      <c r="F133" s="13"/>
      <c r="G133" s="13"/>
      <c r="H133" s="13"/>
      <c r="I133" s="22"/>
      <c r="J133" s="29"/>
      <c r="K133" s="29"/>
      <c r="L133" s="13"/>
      <c r="M133" s="22"/>
      <c r="N133" s="31"/>
      <c r="O133" s="32"/>
      <c r="P133" s="22"/>
      <c r="Q133" s="13"/>
      <c r="R133" s="13"/>
      <c r="S133" s="22"/>
      <c r="T133" s="22"/>
      <c r="U133" s="22"/>
      <c r="V133" s="13"/>
      <c r="W133" s="13"/>
      <c r="X133" s="13"/>
      <c r="Y133" s="13"/>
      <c r="Z133" s="13"/>
    </row>
    <row r="134" spans="1:26" ht="16">
      <c r="A134" s="13"/>
      <c r="B134" s="13"/>
      <c r="C134" s="22">
        <v>44</v>
      </c>
      <c r="D134" s="13"/>
      <c r="E134" s="13"/>
      <c r="F134" s="13"/>
      <c r="G134" s="13"/>
      <c r="H134" s="13"/>
      <c r="I134" s="22"/>
      <c r="J134" s="29"/>
      <c r="K134" s="29"/>
      <c r="L134" s="13"/>
      <c r="M134" s="22"/>
      <c r="N134" s="31"/>
      <c r="O134" s="32"/>
      <c r="P134" s="22"/>
      <c r="Q134" s="13"/>
      <c r="R134" s="13"/>
      <c r="S134" s="22"/>
      <c r="T134" s="22"/>
      <c r="U134" s="22"/>
      <c r="V134" s="13"/>
      <c r="W134" s="13"/>
      <c r="X134" s="13"/>
      <c r="Y134" s="13"/>
      <c r="Z134" s="13"/>
    </row>
    <row r="135" spans="1:26" ht="16">
      <c r="A135" s="13"/>
      <c r="B135" s="13"/>
      <c r="C135" s="22">
        <v>55</v>
      </c>
      <c r="D135" s="13"/>
      <c r="E135" s="13"/>
      <c r="F135" s="13"/>
      <c r="G135" s="13"/>
      <c r="H135" s="13"/>
      <c r="I135" s="22"/>
      <c r="J135" s="29"/>
      <c r="K135" s="29"/>
      <c r="L135" s="13"/>
      <c r="M135" s="22"/>
      <c r="N135" s="31"/>
      <c r="O135" s="32"/>
      <c r="P135" s="22"/>
      <c r="Q135" s="13"/>
      <c r="R135" s="13"/>
      <c r="S135" s="22"/>
      <c r="T135" s="22"/>
      <c r="U135" s="22"/>
      <c r="V135" s="13"/>
      <c r="W135" s="13"/>
      <c r="X135" s="13"/>
      <c r="Y135" s="13"/>
      <c r="Z135" s="13"/>
    </row>
    <row r="136" spans="1:26" ht="16">
      <c r="A136" s="13"/>
      <c r="B136" s="13"/>
      <c r="C136" s="22">
        <v>33</v>
      </c>
      <c r="D136" s="13"/>
      <c r="E136" s="13"/>
      <c r="F136" s="13"/>
      <c r="G136" s="13"/>
      <c r="H136" s="13"/>
      <c r="I136" s="22"/>
      <c r="J136" s="29"/>
      <c r="K136" s="29"/>
      <c r="L136" s="13"/>
      <c r="M136" s="22"/>
      <c r="N136" s="31"/>
      <c r="O136" s="32"/>
      <c r="P136" s="22"/>
      <c r="Q136" s="13"/>
      <c r="R136" s="13"/>
      <c r="S136" s="22"/>
      <c r="T136" s="22"/>
      <c r="U136" s="22"/>
      <c r="V136" s="13"/>
      <c r="W136" s="13"/>
      <c r="X136" s="13"/>
      <c r="Y136" s="13"/>
      <c r="Z136" s="13"/>
    </row>
    <row r="137" spans="1:26" ht="16">
      <c r="A137" s="13"/>
      <c r="B137" s="13"/>
      <c r="C137" s="22">
        <v>37</v>
      </c>
      <c r="D137" s="13"/>
      <c r="E137" s="13"/>
      <c r="F137" s="13"/>
      <c r="G137" s="13"/>
      <c r="H137" s="13"/>
      <c r="I137" s="22"/>
      <c r="J137" s="29"/>
      <c r="K137" s="29"/>
      <c r="L137" s="13"/>
      <c r="M137" s="22"/>
      <c r="N137" s="31"/>
      <c r="O137" s="32"/>
      <c r="P137" s="22"/>
      <c r="Q137" s="13"/>
      <c r="R137" s="13"/>
      <c r="S137" s="22"/>
      <c r="T137" s="22"/>
      <c r="U137" s="22"/>
      <c r="V137" s="13"/>
      <c r="W137" s="13"/>
      <c r="X137" s="13"/>
      <c r="Y137" s="13"/>
      <c r="Z137" s="13"/>
    </row>
    <row r="138" spans="1:26" ht="16">
      <c r="A138" s="13"/>
      <c r="B138" s="13"/>
      <c r="C138" s="22">
        <v>35</v>
      </c>
      <c r="D138" s="13"/>
      <c r="E138" s="13"/>
      <c r="F138" s="13"/>
      <c r="G138" s="13"/>
      <c r="H138" s="13"/>
      <c r="I138" s="22"/>
      <c r="J138" s="29"/>
      <c r="K138" s="29"/>
      <c r="L138" s="13"/>
      <c r="M138" s="22"/>
      <c r="N138" s="31"/>
      <c r="O138" s="32"/>
      <c r="P138" s="22"/>
      <c r="Q138" s="13"/>
      <c r="R138" s="13"/>
      <c r="S138" s="22"/>
      <c r="T138" s="22"/>
      <c r="U138" s="22"/>
      <c r="V138" s="13"/>
      <c r="W138" s="13"/>
      <c r="X138" s="13"/>
      <c r="Y138" s="13"/>
      <c r="Z138" s="13"/>
    </row>
    <row r="139" spans="1:26" ht="16">
      <c r="A139" s="13"/>
      <c r="B139" s="13"/>
      <c r="C139" s="22">
        <v>34</v>
      </c>
      <c r="D139" s="13"/>
      <c r="E139" s="13"/>
      <c r="F139" s="13"/>
      <c r="G139" s="13"/>
      <c r="H139" s="13"/>
      <c r="I139" s="22"/>
      <c r="J139" s="29"/>
      <c r="K139" s="29"/>
      <c r="L139" s="13"/>
      <c r="M139" s="22"/>
      <c r="N139" s="31"/>
      <c r="O139" s="32"/>
      <c r="P139" s="22"/>
      <c r="Q139" s="13"/>
      <c r="R139" s="13"/>
      <c r="S139" s="22"/>
      <c r="T139" s="22"/>
      <c r="U139" s="22"/>
      <c r="V139" s="13"/>
      <c r="W139" s="13"/>
      <c r="X139" s="13"/>
      <c r="Y139" s="13"/>
      <c r="Z139" s="13"/>
    </row>
    <row r="140" spans="1:26" ht="16">
      <c r="A140" s="13"/>
      <c r="B140" s="13"/>
      <c r="C140" s="22">
        <v>37</v>
      </c>
      <c r="D140" s="13"/>
      <c r="E140" s="13"/>
      <c r="F140" s="13"/>
      <c r="G140" s="13"/>
      <c r="H140" s="13"/>
      <c r="I140" s="22"/>
      <c r="J140" s="29"/>
      <c r="K140" s="29"/>
      <c r="L140" s="13"/>
      <c r="M140" s="22"/>
      <c r="N140" s="31"/>
      <c r="O140" s="32"/>
      <c r="P140" s="22"/>
      <c r="Q140" s="13"/>
      <c r="R140" s="13"/>
      <c r="S140" s="22"/>
      <c r="T140" s="22"/>
      <c r="U140" s="22"/>
      <c r="V140" s="13"/>
      <c r="W140" s="13"/>
      <c r="X140" s="13"/>
      <c r="Y140" s="13"/>
      <c r="Z140" s="13"/>
    </row>
    <row r="141" spans="1:26" ht="16">
      <c r="A141" s="13"/>
      <c r="B141" s="13"/>
      <c r="C141" s="22">
        <v>34</v>
      </c>
      <c r="D141" s="13"/>
      <c r="E141" s="13"/>
      <c r="F141" s="13"/>
      <c r="G141" s="13"/>
      <c r="H141" s="13"/>
      <c r="I141" s="22"/>
      <c r="J141" s="29"/>
      <c r="K141" s="29"/>
      <c r="L141" s="13"/>
      <c r="M141" s="22"/>
      <c r="N141" s="31"/>
      <c r="O141" s="32"/>
      <c r="P141" s="22"/>
      <c r="Q141" s="13"/>
      <c r="R141" s="13"/>
      <c r="S141" s="22"/>
      <c r="T141" s="22"/>
      <c r="U141" s="22"/>
      <c r="V141" s="13"/>
      <c r="W141" s="13"/>
      <c r="X141" s="13"/>
      <c r="Y141" s="13"/>
      <c r="Z141" s="13"/>
    </row>
    <row r="142" spans="1:26" ht="16">
      <c r="A142" s="13"/>
      <c r="B142" s="13"/>
      <c r="C142" s="22">
        <v>30</v>
      </c>
      <c r="D142" s="13"/>
      <c r="E142" s="13"/>
      <c r="F142" s="13"/>
      <c r="G142" s="13"/>
      <c r="H142" s="13"/>
      <c r="I142" s="22"/>
      <c r="J142" s="29"/>
      <c r="K142" s="29"/>
      <c r="L142" s="13"/>
      <c r="M142" s="22"/>
      <c r="N142" s="31"/>
      <c r="O142" s="32"/>
      <c r="P142" s="22"/>
      <c r="Q142" s="13"/>
      <c r="R142" s="13"/>
      <c r="S142" s="22"/>
      <c r="T142" s="22"/>
      <c r="U142" s="22"/>
      <c r="V142" s="13"/>
      <c r="W142" s="13"/>
      <c r="X142" s="13"/>
      <c r="Y142" s="13"/>
      <c r="Z142" s="13"/>
    </row>
    <row r="143" spans="1:26" ht="16">
      <c r="A143" s="13"/>
      <c r="B143" s="13"/>
      <c r="C143" s="22">
        <v>52</v>
      </c>
      <c r="D143" s="13"/>
      <c r="E143" s="13"/>
      <c r="F143" s="13"/>
      <c r="G143" s="13"/>
      <c r="H143" s="13"/>
      <c r="I143" s="22"/>
      <c r="J143" s="29"/>
      <c r="K143" s="29"/>
      <c r="L143" s="13"/>
      <c r="M143" s="22"/>
      <c r="N143" s="31"/>
      <c r="O143" s="32"/>
      <c r="P143" s="22"/>
      <c r="Q143" s="13"/>
      <c r="R143" s="13"/>
      <c r="S143" s="22"/>
      <c r="T143" s="22"/>
      <c r="U143" s="22"/>
      <c r="V143" s="13"/>
      <c r="W143" s="13"/>
      <c r="X143" s="13"/>
      <c r="Y143" s="13"/>
      <c r="Z143" s="13"/>
    </row>
    <row r="144" spans="1:26" ht="16">
      <c r="A144" s="13"/>
      <c r="B144" s="13"/>
      <c r="C144" s="22">
        <v>44</v>
      </c>
      <c r="D144" s="13"/>
      <c r="E144" s="13"/>
      <c r="F144" s="13"/>
      <c r="G144" s="13"/>
      <c r="H144" s="13"/>
      <c r="I144" s="22"/>
      <c r="J144" s="29"/>
      <c r="K144" s="29"/>
      <c r="L144" s="13"/>
      <c r="M144" s="22"/>
      <c r="N144" s="31"/>
      <c r="O144" s="32"/>
      <c r="P144" s="22"/>
      <c r="Q144" s="13"/>
      <c r="R144" s="13"/>
      <c r="S144" s="22"/>
      <c r="T144" s="22"/>
      <c r="U144" s="22"/>
      <c r="V144" s="13"/>
      <c r="W144" s="13"/>
      <c r="X144" s="13"/>
      <c r="Y144" s="13"/>
      <c r="Z144" s="13"/>
    </row>
    <row r="145" spans="1:26" ht="16">
      <c r="A145" s="13"/>
      <c r="B145" s="13"/>
      <c r="C145" s="22">
        <v>42</v>
      </c>
      <c r="D145" s="13"/>
      <c r="E145" s="13"/>
      <c r="F145" s="13"/>
      <c r="G145" s="13"/>
      <c r="H145" s="13"/>
      <c r="I145" s="22"/>
      <c r="J145" s="29"/>
      <c r="K145" s="29"/>
      <c r="L145" s="13"/>
      <c r="M145" s="22"/>
      <c r="N145" s="31"/>
      <c r="O145" s="32"/>
      <c r="P145" s="22"/>
      <c r="Q145" s="13"/>
      <c r="R145" s="13"/>
      <c r="S145" s="22"/>
      <c r="T145" s="22"/>
      <c r="U145" s="22"/>
      <c r="V145" s="13"/>
      <c r="W145" s="13"/>
      <c r="X145" s="13"/>
      <c r="Y145" s="13"/>
      <c r="Z145" s="13"/>
    </row>
    <row r="146" spans="1:26" ht="16">
      <c r="A146" s="13"/>
      <c r="B146" s="13"/>
      <c r="C146" s="22">
        <v>57</v>
      </c>
      <c r="D146" s="13"/>
      <c r="E146" s="13"/>
      <c r="F146" s="13"/>
      <c r="G146" s="13"/>
      <c r="H146" s="13"/>
      <c r="I146" s="22"/>
      <c r="J146" s="29"/>
      <c r="K146" s="29"/>
      <c r="L146" s="13"/>
      <c r="M146" s="22"/>
      <c r="N146" s="31"/>
      <c r="O146" s="32"/>
      <c r="P146" s="22"/>
      <c r="Q146" s="13"/>
      <c r="R146" s="13"/>
      <c r="S146" s="22"/>
      <c r="T146" s="22"/>
      <c r="U146" s="22"/>
      <c r="V146" s="13"/>
      <c r="W146" s="13"/>
      <c r="X146" s="13"/>
      <c r="Y146" s="13"/>
      <c r="Z146" s="13"/>
    </row>
    <row r="147" spans="1:26" ht="16">
      <c r="A147" s="13"/>
      <c r="B147" s="13"/>
      <c r="C147" s="22">
        <v>49</v>
      </c>
      <c r="D147" s="13"/>
      <c r="E147" s="13"/>
      <c r="F147" s="13"/>
      <c r="G147" s="13"/>
      <c r="H147" s="13"/>
      <c r="I147" s="22"/>
      <c r="J147" s="29"/>
      <c r="K147" s="29"/>
      <c r="L147" s="13"/>
      <c r="M147" s="22"/>
      <c r="N147" s="31"/>
      <c r="O147" s="32"/>
      <c r="P147" s="22"/>
      <c r="Q147" s="13"/>
      <c r="R147" s="13"/>
      <c r="S147" s="22"/>
      <c r="T147" s="22"/>
      <c r="U147" s="22"/>
      <c r="V147" s="13"/>
      <c r="W147" s="13"/>
      <c r="X147" s="13"/>
      <c r="Y147" s="13"/>
      <c r="Z147" s="13"/>
    </row>
    <row r="148" spans="1:26" ht="16">
      <c r="A148" s="13"/>
      <c r="B148" s="13"/>
      <c r="C148" s="22">
        <v>53</v>
      </c>
      <c r="D148" s="13"/>
      <c r="E148" s="13"/>
      <c r="F148" s="13"/>
      <c r="G148" s="13"/>
      <c r="H148" s="13"/>
      <c r="I148" s="22"/>
      <c r="J148" s="29"/>
      <c r="K148" s="29"/>
      <c r="L148" s="13"/>
      <c r="M148" s="22"/>
      <c r="N148" s="31"/>
      <c r="O148" s="32"/>
      <c r="P148" s="22"/>
      <c r="Q148" s="13"/>
      <c r="R148" s="13"/>
      <c r="S148" s="22"/>
      <c r="T148" s="22"/>
      <c r="U148" s="22"/>
      <c r="V148" s="13"/>
      <c r="W148" s="13"/>
      <c r="X148" s="13"/>
      <c r="Y148" s="13"/>
      <c r="Z148" s="13"/>
    </row>
    <row r="149" spans="1:26" ht="16">
      <c r="A149" s="13"/>
      <c r="B149" s="13"/>
      <c r="C149" s="22">
        <v>41</v>
      </c>
      <c r="D149" s="13"/>
      <c r="E149" s="13"/>
      <c r="F149" s="13"/>
      <c r="G149" s="13"/>
      <c r="H149" s="13"/>
      <c r="I149" s="22"/>
      <c r="J149" s="29"/>
      <c r="K149" s="29"/>
      <c r="L149" s="13"/>
      <c r="M149" s="22"/>
      <c r="N149" s="31"/>
      <c r="O149" s="32"/>
      <c r="P149" s="22"/>
      <c r="Q149" s="13"/>
      <c r="R149" s="13"/>
      <c r="S149" s="22"/>
      <c r="T149" s="22"/>
      <c r="U149" s="22"/>
      <c r="V149" s="13"/>
      <c r="W149" s="13"/>
      <c r="X149" s="13"/>
      <c r="Y149" s="13"/>
      <c r="Z149" s="13"/>
    </row>
    <row r="150" spans="1:26" ht="16">
      <c r="A150" s="13"/>
      <c r="B150" s="13"/>
      <c r="C150" s="22">
        <v>51</v>
      </c>
      <c r="D150" s="13"/>
      <c r="E150" s="13"/>
      <c r="F150" s="13"/>
      <c r="G150" s="13"/>
      <c r="H150" s="13"/>
      <c r="I150" s="22"/>
      <c r="J150" s="29"/>
      <c r="K150" s="29"/>
      <c r="L150" s="13"/>
      <c r="M150" s="22"/>
      <c r="N150" s="31"/>
      <c r="O150" s="32"/>
      <c r="P150" s="22"/>
      <c r="Q150" s="13"/>
      <c r="R150" s="13"/>
      <c r="S150" s="22"/>
      <c r="T150" s="22"/>
      <c r="U150" s="22"/>
      <c r="V150" s="13"/>
      <c r="W150" s="13"/>
      <c r="X150" s="13"/>
      <c r="Y150" s="13"/>
      <c r="Z150" s="13"/>
    </row>
    <row r="151" spans="1:26" ht="16">
      <c r="A151" s="13"/>
      <c r="B151" s="13"/>
      <c r="C151" s="22">
        <v>46</v>
      </c>
      <c r="D151" s="13"/>
      <c r="E151" s="13"/>
      <c r="F151" s="13"/>
      <c r="G151" s="13"/>
      <c r="H151" s="13"/>
      <c r="I151" s="22"/>
      <c r="J151" s="29"/>
      <c r="K151" s="29"/>
      <c r="L151" s="13"/>
      <c r="M151" s="22"/>
      <c r="N151" s="31"/>
      <c r="O151" s="32"/>
      <c r="P151" s="22"/>
      <c r="Q151" s="13"/>
      <c r="R151" s="13"/>
      <c r="S151" s="22"/>
      <c r="T151" s="22"/>
      <c r="U151" s="22"/>
      <c r="V151" s="13"/>
      <c r="W151" s="13"/>
      <c r="X151" s="13"/>
      <c r="Y151" s="13"/>
      <c r="Z151" s="13"/>
    </row>
    <row r="152" spans="1:26" ht="16">
      <c r="A152" s="13"/>
      <c r="B152" s="13"/>
      <c r="C152" s="22">
        <v>33</v>
      </c>
      <c r="D152" s="13"/>
      <c r="E152" s="13"/>
      <c r="F152" s="13"/>
      <c r="G152" s="13"/>
      <c r="H152" s="13"/>
      <c r="I152" s="22"/>
      <c r="J152" s="29"/>
      <c r="K152" s="29"/>
      <c r="L152" s="13"/>
      <c r="M152" s="22"/>
      <c r="N152" s="31"/>
      <c r="O152" s="32"/>
      <c r="P152" s="22"/>
      <c r="Q152" s="13"/>
      <c r="R152" s="13"/>
      <c r="S152" s="22"/>
      <c r="T152" s="22"/>
      <c r="U152" s="22"/>
      <c r="V152" s="13"/>
      <c r="W152" s="13"/>
      <c r="X152" s="13"/>
      <c r="Y152" s="13"/>
      <c r="Z152" s="13"/>
    </row>
    <row r="153" spans="1:26" ht="16">
      <c r="A153" s="13"/>
      <c r="B153" s="13"/>
      <c r="C153" s="22">
        <v>43</v>
      </c>
      <c r="D153" s="13"/>
      <c r="E153" s="13"/>
      <c r="F153" s="13"/>
      <c r="G153" s="13"/>
      <c r="H153" s="13"/>
      <c r="I153" s="22"/>
      <c r="J153" s="29"/>
      <c r="K153" s="29"/>
      <c r="L153" s="13"/>
      <c r="M153" s="22"/>
      <c r="N153" s="31"/>
      <c r="O153" s="32"/>
      <c r="P153" s="22"/>
      <c r="Q153" s="13"/>
      <c r="R153" s="13"/>
      <c r="S153" s="22"/>
      <c r="T153" s="22"/>
      <c r="U153" s="22"/>
      <c r="V153" s="13"/>
      <c r="W153" s="13"/>
      <c r="X153" s="13"/>
      <c r="Y153" s="13"/>
      <c r="Z153" s="13"/>
    </row>
    <row r="154" spans="1:26" ht="16">
      <c r="A154" s="13"/>
      <c r="B154" s="13"/>
      <c r="C154" s="22">
        <v>43</v>
      </c>
      <c r="D154" s="13"/>
      <c r="E154" s="13"/>
      <c r="F154" s="13"/>
      <c r="G154" s="13"/>
      <c r="H154" s="13"/>
      <c r="I154" s="22"/>
      <c r="J154" s="29"/>
      <c r="K154" s="39"/>
      <c r="L154" s="13"/>
      <c r="M154" s="22"/>
      <c r="N154" s="31"/>
      <c r="O154" s="32"/>
      <c r="P154" s="22"/>
      <c r="Q154" s="13"/>
      <c r="R154" s="13"/>
      <c r="S154" s="22"/>
      <c r="T154" s="22"/>
      <c r="U154" s="22"/>
      <c r="V154" s="13"/>
      <c r="W154" s="13"/>
      <c r="X154" s="13"/>
      <c r="Y154" s="13"/>
      <c r="Z154" s="13"/>
    </row>
    <row r="155" spans="1:26" ht="16">
      <c r="A155" s="13"/>
      <c r="B155" s="13"/>
      <c r="C155" s="22"/>
      <c r="D155" s="13"/>
      <c r="E155" s="13"/>
      <c r="F155" s="13"/>
      <c r="G155" s="13"/>
      <c r="H155" s="13"/>
      <c r="I155" s="22"/>
      <c r="J155" s="29"/>
      <c r="K155" s="39"/>
      <c r="L155" s="13"/>
      <c r="M155" s="22"/>
      <c r="N155" s="31"/>
      <c r="O155" s="32"/>
      <c r="P155" s="22"/>
      <c r="Q155" s="13"/>
      <c r="R155" s="13"/>
      <c r="S155" s="22"/>
      <c r="T155" s="22"/>
      <c r="U155" s="22"/>
      <c r="V155" s="13"/>
      <c r="W155" s="13"/>
      <c r="X155" s="13"/>
      <c r="Y155" s="13"/>
      <c r="Z155" s="13"/>
    </row>
    <row r="156" spans="1:26" ht="16">
      <c r="A156" s="13"/>
      <c r="B156" s="13"/>
      <c r="C156" s="22"/>
      <c r="D156" s="13"/>
      <c r="E156" s="13"/>
      <c r="F156" s="13"/>
      <c r="G156" s="13"/>
      <c r="H156" s="13"/>
      <c r="I156" s="22"/>
      <c r="J156" s="29"/>
      <c r="K156" s="29"/>
      <c r="L156" s="13"/>
      <c r="M156" s="22"/>
      <c r="N156" s="31"/>
      <c r="O156" s="32"/>
      <c r="P156" s="22"/>
      <c r="Q156" s="13"/>
      <c r="R156" s="13"/>
      <c r="S156" s="22"/>
      <c r="T156" s="22"/>
      <c r="U156" s="22"/>
      <c r="V156" s="13"/>
      <c r="W156" s="13"/>
      <c r="X156" s="13"/>
      <c r="Y156" s="13"/>
      <c r="Z156" s="13"/>
    </row>
    <row r="157" spans="1:26" ht="16">
      <c r="A157" s="13"/>
      <c r="B157" s="13"/>
      <c r="C157" s="22"/>
      <c r="D157" s="13"/>
      <c r="E157" s="13"/>
      <c r="F157" s="13"/>
      <c r="G157" s="13"/>
      <c r="H157" s="13"/>
      <c r="I157" s="22"/>
      <c r="J157" s="29"/>
      <c r="K157" s="29"/>
      <c r="L157" s="13"/>
      <c r="M157" s="22"/>
      <c r="N157" s="31"/>
      <c r="O157" s="32"/>
      <c r="P157" s="22"/>
      <c r="Q157" s="13"/>
      <c r="R157" s="13"/>
      <c r="S157" s="22"/>
      <c r="T157" s="22"/>
      <c r="U157" s="22"/>
      <c r="V157" s="13"/>
      <c r="W157" s="13"/>
      <c r="X157" s="13"/>
      <c r="Y157" s="13"/>
      <c r="Z157" s="13"/>
    </row>
    <row r="158" spans="1:26" ht="16">
      <c r="A158" s="13"/>
      <c r="B158" s="13"/>
      <c r="C158" s="22"/>
      <c r="D158" s="13"/>
      <c r="E158" s="13"/>
      <c r="F158" s="13"/>
      <c r="G158" s="13"/>
      <c r="H158" s="13"/>
      <c r="I158" s="22"/>
      <c r="J158" s="29"/>
      <c r="K158" s="29"/>
      <c r="L158" s="13"/>
      <c r="M158" s="22"/>
      <c r="N158" s="31"/>
      <c r="O158" s="32"/>
      <c r="P158" s="22"/>
      <c r="Q158" s="13"/>
      <c r="R158" s="13"/>
      <c r="S158" s="22"/>
      <c r="T158" s="22"/>
      <c r="U158" s="22"/>
      <c r="V158" s="13"/>
      <c r="W158" s="13"/>
      <c r="X158" s="13"/>
      <c r="Y158" s="13"/>
      <c r="Z158" s="13"/>
    </row>
    <row r="159" spans="1:26" ht="16">
      <c r="A159" s="13"/>
      <c r="B159" s="13"/>
      <c r="C159" s="22"/>
      <c r="D159" s="13"/>
      <c r="E159" s="13"/>
      <c r="F159" s="13"/>
      <c r="G159" s="13"/>
      <c r="H159" s="13"/>
      <c r="I159" s="22"/>
      <c r="J159" s="29"/>
      <c r="K159" s="29"/>
      <c r="L159" s="13"/>
      <c r="M159" s="22"/>
      <c r="N159" s="31"/>
      <c r="O159" s="32"/>
      <c r="P159" s="22"/>
      <c r="Q159" s="13"/>
      <c r="R159" s="13"/>
      <c r="S159" s="22"/>
      <c r="T159" s="22"/>
      <c r="U159" s="22"/>
      <c r="V159" s="13"/>
      <c r="W159" s="13"/>
      <c r="X159" s="13"/>
      <c r="Y159" s="13"/>
      <c r="Z159" s="13"/>
    </row>
    <row r="160" spans="1:26" ht="16">
      <c r="A160" s="13"/>
      <c r="B160" s="13"/>
      <c r="C160" s="22"/>
      <c r="D160" s="13"/>
      <c r="E160" s="13"/>
      <c r="F160" s="13"/>
      <c r="G160" s="13"/>
      <c r="H160" s="13"/>
      <c r="I160" s="22"/>
      <c r="J160" s="29"/>
      <c r="K160" s="29"/>
      <c r="L160" s="13"/>
      <c r="M160" s="22"/>
      <c r="N160" s="31"/>
      <c r="O160" s="32"/>
      <c r="P160" s="22"/>
      <c r="Q160" s="13"/>
      <c r="R160" s="13"/>
      <c r="S160" s="22"/>
      <c r="T160" s="22"/>
      <c r="U160" s="22"/>
      <c r="V160" s="13"/>
      <c r="W160" s="13"/>
      <c r="X160" s="13"/>
      <c r="Y160" s="13"/>
      <c r="Z160" s="13"/>
    </row>
    <row r="161" spans="1:26" ht="16">
      <c r="A161" s="13"/>
      <c r="B161" s="13"/>
      <c r="C161" s="22"/>
      <c r="D161" s="13"/>
      <c r="E161" s="13"/>
      <c r="F161" s="13"/>
      <c r="G161" s="13"/>
      <c r="H161" s="13"/>
      <c r="I161" s="22"/>
      <c r="J161" s="29"/>
      <c r="K161" s="29"/>
      <c r="L161" s="13"/>
      <c r="M161" s="22"/>
      <c r="N161" s="31"/>
      <c r="O161" s="32"/>
      <c r="P161" s="22"/>
      <c r="Q161" s="13"/>
      <c r="R161" s="13"/>
      <c r="S161" s="22"/>
      <c r="T161" s="22"/>
      <c r="U161" s="22"/>
      <c r="V161" s="13"/>
      <c r="W161" s="13"/>
      <c r="X161" s="13"/>
      <c r="Y161" s="13"/>
      <c r="Z161" s="13"/>
    </row>
    <row r="162" spans="1:26" ht="16">
      <c r="A162" s="13"/>
      <c r="B162" s="13"/>
      <c r="C162" s="22"/>
      <c r="D162" s="13"/>
      <c r="E162" s="13"/>
      <c r="F162" s="13"/>
      <c r="G162" s="13"/>
      <c r="H162" s="13"/>
      <c r="I162" s="22"/>
      <c r="J162" s="29"/>
      <c r="K162" s="29"/>
      <c r="L162" s="13"/>
      <c r="M162" s="22"/>
      <c r="N162" s="31"/>
      <c r="O162" s="32"/>
      <c r="P162" s="22"/>
      <c r="Q162" s="13"/>
      <c r="R162" s="13"/>
      <c r="S162" s="22"/>
      <c r="T162" s="22"/>
      <c r="U162" s="22"/>
      <c r="V162" s="13"/>
      <c r="W162" s="13"/>
      <c r="X162" s="13"/>
      <c r="Y162" s="13"/>
      <c r="Z162" s="13"/>
    </row>
    <row r="163" spans="1:26" ht="16">
      <c r="A163" s="13"/>
      <c r="B163" s="13"/>
      <c r="C163" s="22"/>
      <c r="D163" s="13"/>
      <c r="E163" s="13"/>
      <c r="F163" s="13"/>
      <c r="G163" s="13"/>
      <c r="H163" s="13"/>
      <c r="I163" s="22"/>
      <c r="J163" s="29"/>
      <c r="K163" s="29"/>
      <c r="L163" s="13"/>
      <c r="M163" s="22"/>
      <c r="N163" s="31"/>
      <c r="O163" s="32"/>
      <c r="P163" s="22"/>
      <c r="Q163" s="13"/>
      <c r="R163" s="13"/>
      <c r="S163" s="22"/>
      <c r="T163" s="22"/>
      <c r="U163" s="22"/>
      <c r="V163" s="13"/>
      <c r="W163" s="13"/>
      <c r="X163" s="13"/>
      <c r="Y163" s="13"/>
      <c r="Z163" s="13"/>
    </row>
    <row r="164" spans="1:26" ht="16">
      <c r="A164" s="13"/>
      <c r="B164" s="13"/>
      <c r="C164" s="22"/>
      <c r="D164" s="13"/>
      <c r="E164" s="13"/>
      <c r="F164" s="13"/>
      <c r="G164" s="13"/>
      <c r="H164" s="13"/>
      <c r="I164" s="22"/>
      <c r="J164" s="29"/>
      <c r="K164" s="29"/>
      <c r="L164" s="13"/>
      <c r="M164" s="22"/>
      <c r="N164" s="31"/>
      <c r="O164" s="32"/>
      <c r="P164" s="22"/>
      <c r="Q164" s="13"/>
      <c r="R164" s="13"/>
      <c r="S164" s="22"/>
      <c r="T164" s="22"/>
      <c r="U164" s="22"/>
      <c r="V164" s="13"/>
      <c r="W164" s="13"/>
      <c r="X164" s="13"/>
      <c r="Y164" s="13"/>
      <c r="Z164" s="13"/>
    </row>
    <row r="165" spans="1:26" ht="16">
      <c r="A165" s="13"/>
      <c r="B165" s="13"/>
      <c r="C165" s="22"/>
      <c r="D165" s="13"/>
      <c r="E165" s="13"/>
      <c r="F165" s="13"/>
      <c r="G165" s="13"/>
      <c r="H165" s="13"/>
      <c r="I165" s="22"/>
      <c r="J165" s="29"/>
      <c r="K165" s="29"/>
      <c r="L165" s="13"/>
      <c r="M165" s="22"/>
      <c r="N165" s="31"/>
      <c r="O165" s="32"/>
      <c r="P165" s="22"/>
      <c r="Q165" s="13"/>
      <c r="R165" s="13"/>
      <c r="S165" s="22"/>
      <c r="T165" s="22"/>
      <c r="U165" s="22"/>
      <c r="V165" s="13"/>
      <c r="W165" s="13"/>
      <c r="X165" s="13"/>
      <c r="Y165" s="13"/>
      <c r="Z165" s="13"/>
    </row>
    <row r="166" spans="1:26" ht="16">
      <c r="A166" s="13"/>
      <c r="B166" s="13"/>
      <c r="C166" s="22"/>
      <c r="D166" s="13"/>
      <c r="E166" s="13"/>
      <c r="F166" s="13"/>
      <c r="G166" s="13"/>
      <c r="H166" s="13"/>
      <c r="I166" s="22"/>
      <c r="J166" s="29"/>
      <c r="K166" s="29"/>
      <c r="L166" s="13"/>
      <c r="M166" s="22"/>
      <c r="N166" s="31"/>
      <c r="O166" s="32"/>
      <c r="P166" s="22"/>
      <c r="Q166" s="13"/>
      <c r="R166" s="13"/>
      <c r="S166" s="22"/>
      <c r="T166" s="22"/>
      <c r="U166" s="22"/>
      <c r="V166" s="13"/>
      <c r="W166" s="13"/>
      <c r="X166" s="13"/>
      <c r="Y166" s="13"/>
      <c r="Z166" s="13"/>
    </row>
    <row r="167" spans="1:26" ht="16">
      <c r="A167" s="13"/>
      <c r="B167" s="13"/>
      <c r="C167" s="22"/>
      <c r="D167" s="13"/>
      <c r="E167" s="13"/>
      <c r="F167" s="13"/>
      <c r="G167" s="13"/>
      <c r="H167" s="13"/>
      <c r="I167" s="22"/>
      <c r="J167" s="29"/>
      <c r="K167" s="29"/>
      <c r="L167" s="13"/>
      <c r="M167" s="22"/>
      <c r="N167" s="31"/>
      <c r="O167" s="32"/>
      <c r="P167" s="22"/>
      <c r="Q167" s="13"/>
      <c r="R167" s="13"/>
      <c r="S167" s="22"/>
      <c r="T167" s="22"/>
      <c r="U167" s="22"/>
      <c r="V167" s="13"/>
      <c r="W167" s="13"/>
      <c r="X167" s="13"/>
      <c r="Y167" s="13"/>
      <c r="Z167" s="13"/>
    </row>
    <row r="168" spans="1:26" ht="16">
      <c r="A168" s="13"/>
      <c r="B168" s="13"/>
      <c r="C168" s="22"/>
      <c r="D168" s="13"/>
      <c r="E168" s="13"/>
      <c r="F168" s="13"/>
      <c r="G168" s="13"/>
      <c r="H168" s="13"/>
      <c r="I168" s="22"/>
      <c r="J168" s="29"/>
      <c r="K168" s="29"/>
      <c r="L168" s="13"/>
      <c r="M168" s="22"/>
      <c r="N168" s="31"/>
      <c r="O168" s="32"/>
      <c r="P168" s="22"/>
      <c r="Q168" s="13"/>
      <c r="R168" s="13"/>
      <c r="S168" s="22"/>
      <c r="T168" s="22"/>
      <c r="U168" s="22"/>
      <c r="V168" s="13"/>
      <c r="W168" s="13"/>
      <c r="X168" s="13"/>
      <c r="Y168" s="13"/>
      <c r="Z168" s="13"/>
    </row>
    <row r="169" spans="1:26" ht="16">
      <c r="A169" s="13"/>
      <c r="B169" s="13"/>
      <c r="C169" s="22"/>
      <c r="D169" s="13"/>
      <c r="E169" s="13"/>
      <c r="F169" s="13"/>
      <c r="G169" s="13"/>
      <c r="H169" s="13"/>
      <c r="I169" s="22"/>
      <c r="J169" s="29"/>
      <c r="K169" s="29"/>
      <c r="L169" s="13"/>
      <c r="M169" s="22"/>
      <c r="N169" s="31"/>
      <c r="O169" s="32"/>
      <c r="P169" s="22"/>
      <c r="Q169" s="13"/>
      <c r="R169" s="13"/>
      <c r="S169" s="22"/>
      <c r="T169" s="22"/>
      <c r="U169" s="22"/>
      <c r="V169" s="13"/>
      <c r="W169" s="13"/>
      <c r="X169" s="13"/>
      <c r="Y169" s="13"/>
      <c r="Z169" s="13"/>
    </row>
    <row r="170" spans="1:26" ht="16">
      <c r="A170" s="13"/>
      <c r="B170" s="13"/>
      <c r="C170" s="22"/>
      <c r="D170" s="13"/>
      <c r="E170" s="13"/>
      <c r="F170" s="13"/>
      <c r="G170" s="13"/>
      <c r="H170" s="13"/>
      <c r="I170" s="22"/>
      <c r="J170" s="29"/>
      <c r="K170" s="29"/>
      <c r="L170" s="13"/>
      <c r="M170" s="22"/>
      <c r="N170" s="31"/>
      <c r="O170" s="32"/>
      <c r="P170" s="22"/>
      <c r="Q170" s="13"/>
      <c r="R170" s="13"/>
      <c r="S170" s="22"/>
      <c r="T170" s="22"/>
      <c r="U170" s="22"/>
      <c r="V170" s="13"/>
      <c r="W170" s="13"/>
      <c r="X170" s="13"/>
      <c r="Y170" s="13"/>
      <c r="Z170" s="13"/>
    </row>
    <row r="171" spans="1:26" ht="16">
      <c r="A171" s="13"/>
      <c r="B171" s="13"/>
      <c r="C171" s="22"/>
      <c r="D171" s="13"/>
      <c r="E171" s="13"/>
      <c r="F171" s="13"/>
      <c r="G171" s="13"/>
      <c r="H171" s="13"/>
      <c r="I171" s="22"/>
      <c r="J171" s="29"/>
      <c r="K171" s="29"/>
      <c r="L171" s="13"/>
      <c r="M171" s="22"/>
      <c r="N171" s="31"/>
      <c r="O171" s="32"/>
      <c r="P171" s="22"/>
      <c r="Q171" s="13"/>
      <c r="R171" s="13"/>
      <c r="S171" s="22"/>
      <c r="T171" s="22"/>
      <c r="U171" s="22"/>
      <c r="V171" s="13"/>
      <c r="W171" s="13"/>
      <c r="X171" s="13"/>
      <c r="Y171" s="13"/>
      <c r="Z171" s="13"/>
    </row>
    <row r="172" spans="1:26" ht="16">
      <c r="A172" s="13"/>
      <c r="B172" s="13"/>
      <c r="C172" s="22"/>
      <c r="D172" s="13"/>
      <c r="E172" s="13"/>
      <c r="F172" s="13"/>
      <c r="G172" s="13"/>
      <c r="H172" s="13"/>
      <c r="I172" s="22"/>
      <c r="J172" s="29"/>
      <c r="K172" s="29"/>
      <c r="L172" s="13"/>
      <c r="M172" s="22"/>
      <c r="N172" s="31"/>
      <c r="O172" s="32"/>
      <c r="P172" s="22"/>
      <c r="Q172" s="13"/>
      <c r="R172" s="13"/>
      <c r="S172" s="22"/>
      <c r="T172" s="22"/>
      <c r="U172" s="22"/>
      <c r="V172" s="13"/>
      <c r="W172" s="13"/>
      <c r="X172" s="13"/>
      <c r="Y172" s="13"/>
      <c r="Z172" s="13"/>
    </row>
    <row r="173" spans="1:26" ht="16">
      <c r="A173" s="13"/>
      <c r="B173" s="13"/>
      <c r="C173" s="22"/>
      <c r="D173" s="13"/>
      <c r="E173" s="13"/>
      <c r="F173" s="13"/>
      <c r="G173" s="13"/>
      <c r="H173" s="13"/>
      <c r="I173" s="22"/>
      <c r="J173" s="29"/>
      <c r="K173" s="29"/>
      <c r="L173" s="13"/>
      <c r="M173" s="22"/>
      <c r="N173" s="31"/>
      <c r="O173" s="32"/>
      <c r="P173" s="22"/>
      <c r="Q173" s="13"/>
      <c r="R173" s="13"/>
      <c r="S173" s="22"/>
      <c r="T173" s="22"/>
      <c r="U173" s="22"/>
      <c r="V173" s="13"/>
      <c r="W173" s="13"/>
      <c r="X173" s="13"/>
      <c r="Y173" s="13"/>
      <c r="Z173" s="13"/>
    </row>
    <row r="174" spans="1:26" ht="16">
      <c r="A174" s="13"/>
      <c r="B174" s="13"/>
      <c r="C174" s="22"/>
      <c r="D174" s="13"/>
      <c r="E174" s="13"/>
      <c r="F174" s="13"/>
      <c r="G174" s="13"/>
      <c r="H174" s="13"/>
      <c r="I174" s="22"/>
      <c r="J174" s="29"/>
      <c r="K174" s="29"/>
      <c r="L174" s="13"/>
      <c r="M174" s="22"/>
      <c r="N174" s="31"/>
      <c r="O174" s="32"/>
      <c r="P174" s="22"/>
      <c r="Q174" s="13"/>
      <c r="R174" s="13"/>
      <c r="S174" s="22"/>
      <c r="T174" s="22"/>
      <c r="U174" s="22"/>
      <c r="V174" s="13"/>
      <c r="W174" s="13"/>
      <c r="X174" s="13"/>
      <c r="Y174" s="13"/>
      <c r="Z174" s="13"/>
    </row>
    <row r="175" spans="1:26" ht="16">
      <c r="A175" s="13"/>
      <c r="B175" s="13"/>
      <c r="C175" s="22"/>
      <c r="D175" s="13"/>
      <c r="E175" s="13"/>
      <c r="F175" s="13"/>
      <c r="G175" s="13"/>
      <c r="H175" s="13"/>
      <c r="I175" s="22"/>
      <c r="J175" s="29"/>
      <c r="K175" s="29"/>
      <c r="L175" s="13"/>
      <c r="M175" s="22"/>
      <c r="N175" s="31"/>
      <c r="O175" s="32"/>
      <c r="P175" s="22"/>
      <c r="Q175" s="13"/>
      <c r="R175" s="13"/>
      <c r="S175" s="22"/>
      <c r="T175" s="22"/>
      <c r="U175" s="22"/>
      <c r="V175" s="13"/>
      <c r="W175" s="13"/>
      <c r="X175" s="13"/>
      <c r="Y175" s="13"/>
      <c r="Z175" s="13"/>
    </row>
    <row r="176" spans="1:26" ht="16">
      <c r="A176" s="13"/>
      <c r="B176" s="13"/>
      <c r="C176" s="22"/>
      <c r="D176" s="13"/>
      <c r="E176" s="13"/>
      <c r="F176" s="13"/>
      <c r="G176" s="13"/>
      <c r="H176" s="13"/>
      <c r="I176" s="22"/>
      <c r="J176" s="29"/>
      <c r="K176" s="29"/>
      <c r="L176" s="13"/>
      <c r="M176" s="22"/>
      <c r="N176" s="31"/>
      <c r="O176" s="32"/>
      <c r="P176" s="22"/>
      <c r="Q176" s="13"/>
      <c r="R176" s="13"/>
      <c r="S176" s="22"/>
      <c r="T176" s="22"/>
      <c r="U176" s="22"/>
      <c r="V176" s="13"/>
      <c r="W176" s="13"/>
      <c r="X176" s="13"/>
      <c r="Y176" s="13"/>
      <c r="Z176" s="13"/>
    </row>
    <row r="177" spans="1:26" ht="16">
      <c r="A177" s="13"/>
      <c r="B177" s="13"/>
      <c r="C177" s="22"/>
      <c r="D177" s="13"/>
      <c r="E177" s="13"/>
      <c r="F177" s="13"/>
      <c r="G177" s="13"/>
      <c r="H177" s="13"/>
      <c r="I177" s="22"/>
      <c r="J177" s="29"/>
      <c r="K177" s="29"/>
      <c r="L177" s="13"/>
      <c r="M177" s="22"/>
      <c r="N177" s="31"/>
      <c r="O177" s="32"/>
      <c r="P177" s="22"/>
      <c r="Q177" s="13"/>
      <c r="R177" s="13"/>
      <c r="S177" s="22"/>
      <c r="T177" s="22"/>
      <c r="U177" s="22"/>
      <c r="V177" s="13"/>
      <c r="W177" s="13"/>
      <c r="X177" s="13"/>
      <c r="Y177" s="13"/>
      <c r="Z177" s="13"/>
    </row>
    <row r="178" spans="1:26" ht="16">
      <c r="A178" s="13"/>
      <c r="B178" s="13"/>
      <c r="C178" s="22"/>
      <c r="D178" s="13"/>
      <c r="E178" s="13"/>
      <c r="F178" s="13"/>
      <c r="G178" s="13"/>
      <c r="H178" s="13"/>
      <c r="I178" s="22"/>
      <c r="J178" s="29"/>
      <c r="K178" s="29"/>
      <c r="L178" s="13"/>
      <c r="M178" s="22"/>
      <c r="N178" s="31"/>
      <c r="O178" s="32"/>
      <c r="P178" s="22"/>
      <c r="Q178" s="13"/>
      <c r="R178" s="13"/>
      <c r="S178" s="22"/>
      <c r="T178" s="22"/>
      <c r="U178" s="22"/>
      <c r="V178" s="13"/>
      <c r="W178" s="13"/>
      <c r="X178" s="13"/>
      <c r="Y178" s="13"/>
      <c r="Z178" s="13"/>
    </row>
    <row r="179" spans="1:26" ht="16">
      <c r="A179" s="13"/>
      <c r="B179" s="13"/>
      <c r="C179" s="22"/>
      <c r="D179" s="13"/>
      <c r="E179" s="13"/>
      <c r="F179" s="13"/>
      <c r="G179" s="13"/>
      <c r="H179" s="13"/>
      <c r="I179" s="22"/>
      <c r="J179" s="29"/>
      <c r="K179" s="29"/>
      <c r="L179" s="13"/>
      <c r="M179" s="22"/>
      <c r="N179" s="31"/>
      <c r="O179" s="32"/>
      <c r="P179" s="22"/>
      <c r="Q179" s="13"/>
      <c r="R179" s="13"/>
      <c r="S179" s="22"/>
      <c r="T179" s="22"/>
      <c r="U179" s="22"/>
      <c r="V179" s="13"/>
      <c r="W179" s="13"/>
      <c r="X179" s="13"/>
      <c r="Y179" s="13"/>
      <c r="Z179" s="13"/>
    </row>
    <row r="180" spans="1:26" ht="16">
      <c r="A180" s="13"/>
      <c r="B180" s="13"/>
      <c r="C180" s="22"/>
      <c r="D180" s="13"/>
      <c r="E180" s="13"/>
      <c r="F180" s="13"/>
      <c r="G180" s="13"/>
      <c r="H180" s="13"/>
      <c r="I180" s="22"/>
      <c r="J180" s="29"/>
      <c r="K180" s="29"/>
      <c r="L180" s="13"/>
      <c r="M180" s="22"/>
      <c r="N180" s="31"/>
      <c r="O180" s="32"/>
      <c r="P180" s="22"/>
      <c r="Q180" s="13"/>
      <c r="R180" s="13"/>
      <c r="S180" s="22"/>
      <c r="T180" s="22"/>
      <c r="U180" s="22"/>
      <c r="V180" s="13"/>
      <c r="W180" s="13"/>
      <c r="X180" s="13"/>
      <c r="Y180" s="13"/>
      <c r="Z180" s="13"/>
    </row>
    <row r="181" spans="1:26" ht="16">
      <c r="A181" s="13"/>
      <c r="B181" s="13"/>
      <c r="C181" s="22"/>
      <c r="D181" s="13"/>
      <c r="E181" s="13"/>
      <c r="F181" s="13"/>
      <c r="G181" s="13"/>
      <c r="H181" s="13"/>
      <c r="I181" s="22"/>
      <c r="J181" s="29"/>
      <c r="K181" s="29"/>
      <c r="L181" s="13"/>
      <c r="M181" s="22"/>
      <c r="N181" s="31"/>
      <c r="O181" s="32"/>
      <c r="P181" s="22"/>
      <c r="Q181" s="13"/>
      <c r="R181" s="13"/>
      <c r="S181" s="22"/>
      <c r="T181" s="22"/>
      <c r="U181" s="22"/>
      <c r="V181" s="13"/>
      <c r="W181" s="13"/>
      <c r="X181" s="13"/>
      <c r="Y181" s="13"/>
      <c r="Z181" s="13"/>
    </row>
    <row r="182" spans="1:26" ht="16">
      <c r="A182" s="13"/>
      <c r="B182" s="13"/>
      <c r="C182" s="22"/>
      <c r="D182" s="13"/>
      <c r="E182" s="13"/>
      <c r="F182" s="13"/>
      <c r="G182" s="13"/>
      <c r="H182" s="13"/>
      <c r="I182" s="22"/>
      <c r="J182" s="29"/>
      <c r="K182" s="29"/>
      <c r="L182" s="13"/>
      <c r="M182" s="22"/>
      <c r="N182" s="31"/>
      <c r="O182" s="32"/>
      <c r="P182" s="22"/>
      <c r="Q182" s="13"/>
      <c r="R182" s="13"/>
      <c r="S182" s="22"/>
      <c r="T182" s="22"/>
      <c r="U182" s="22"/>
      <c r="V182" s="13"/>
      <c r="W182" s="13"/>
      <c r="X182" s="13"/>
      <c r="Y182" s="13"/>
      <c r="Z182" s="13"/>
    </row>
    <row r="183" spans="1:26" ht="16">
      <c r="A183" s="13"/>
      <c r="B183" s="13"/>
      <c r="C183" s="22"/>
      <c r="D183" s="13"/>
      <c r="E183" s="13"/>
      <c r="F183" s="13"/>
      <c r="G183" s="13"/>
      <c r="H183" s="13"/>
      <c r="I183" s="22"/>
      <c r="J183" s="29"/>
      <c r="K183" s="29"/>
      <c r="L183" s="13"/>
      <c r="M183" s="22"/>
      <c r="N183" s="31"/>
      <c r="O183" s="32"/>
      <c r="P183" s="22"/>
      <c r="Q183" s="13"/>
      <c r="R183" s="13"/>
      <c r="S183" s="22"/>
      <c r="T183" s="22"/>
      <c r="U183" s="22"/>
      <c r="V183" s="13"/>
      <c r="W183" s="13"/>
      <c r="X183" s="13"/>
      <c r="Y183" s="13"/>
      <c r="Z183" s="13"/>
    </row>
    <row r="184" spans="1:26" ht="16">
      <c r="A184" s="13"/>
      <c r="B184" s="13"/>
      <c r="C184" s="22"/>
      <c r="D184" s="13"/>
      <c r="E184" s="13"/>
      <c r="F184" s="13"/>
      <c r="G184" s="13"/>
      <c r="H184" s="13"/>
      <c r="I184" s="22"/>
      <c r="J184" s="29"/>
      <c r="K184" s="29"/>
      <c r="L184" s="13"/>
      <c r="M184" s="22"/>
      <c r="N184" s="31"/>
      <c r="O184" s="32"/>
      <c r="P184" s="22"/>
      <c r="Q184" s="13"/>
      <c r="R184" s="13"/>
      <c r="S184" s="22"/>
      <c r="T184" s="22"/>
      <c r="U184" s="22"/>
      <c r="V184" s="13"/>
      <c r="W184" s="13"/>
      <c r="X184" s="13"/>
      <c r="Y184" s="13"/>
      <c r="Z184" s="13"/>
    </row>
    <row r="185" spans="1:26" ht="16">
      <c r="A185" s="13"/>
      <c r="B185" s="13"/>
      <c r="C185" s="22"/>
      <c r="D185" s="13"/>
      <c r="E185" s="13"/>
      <c r="F185" s="13"/>
      <c r="G185" s="13"/>
      <c r="H185" s="13"/>
      <c r="I185" s="22"/>
      <c r="J185" s="29"/>
      <c r="K185" s="29"/>
      <c r="L185" s="13"/>
      <c r="M185" s="22"/>
      <c r="N185" s="31"/>
      <c r="O185" s="32"/>
      <c r="P185" s="22"/>
      <c r="Q185" s="13"/>
      <c r="R185" s="13"/>
      <c r="S185" s="22"/>
      <c r="T185" s="22"/>
      <c r="U185" s="22"/>
      <c r="V185" s="13"/>
      <c r="W185" s="13"/>
      <c r="X185" s="13"/>
      <c r="Y185" s="13"/>
      <c r="Z185" s="13"/>
    </row>
    <row r="186" spans="1:26" ht="16">
      <c r="A186" s="13"/>
      <c r="B186" s="13"/>
      <c r="C186" s="22"/>
      <c r="D186" s="13"/>
      <c r="E186" s="13"/>
      <c r="F186" s="13"/>
      <c r="G186" s="13"/>
      <c r="H186" s="13"/>
      <c r="I186" s="22"/>
      <c r="J186" s="29"/>
      <c r="K186" s="29"/>
      <c r="L186" s="13"/>
      <c r="M186" s="22"/>
      <c r="N186" s="31"/>
      <c r="O186" s="32"/>
      <c r="P186" s="22"/>
      <c r="Q186" s="13"/>
      <c r="R186" s="13"/>
      <c r="S186" s="22"/>
      <c r="T186" s="22"/>
      <c r="U186" s="22"/>
      <c r="V186" s="13"/>
      <c r="W186" s="13"/>
      <c r="X186" s="13"/>
      <c r="Y186" s="13"/>
      <c r="Z186" s="13"/>
    </row>
    <row r="187" spans="1:26" ht="16">
      <c r="A187" s="13"/>
      <c r="B187" s="13"/>
      <c r="C187" s="22"/>
      <c r="D187" s="13"/>
      <c r="E187" s="13"/>
      <c r="F187" s="13"/>
      <c r="G187" s="13"/>
      <c r="H187" s="13"/>
      <c r="I187" s="22"/>
      <c r="J187" s="29"/>
      <c r="K187" s="29"/>
      <c r="L187" s="13"/>
      <c r="M187" s="22"/>
      <c r="N187" s="31"/>
      <c r="O187" s="32"/>
      <c r="P187" s="22"/>
      <c r="Q187" s="13"/>
      <c r="R187" s="13"/>
      <c r="S187" s="22"/>
      <c r="T187" s="22"/>
      <c r="U187" s="22"/>
      <c r="V187" s="13"/>
      <c r="W187" s="13"/>
      <c r="X187" s="13"/>
      <c r="Y187" s="13"/>
      <c r="Z187" s="13"/>
    </row>
    <row r="188" spans="1:26" ht="16">
      <c r="C188" s="6"/>
      <c r="I188" s="22"/>
      <c r="K188" s="40"/>
    </row>
    <row r="189" spans="1:26" ht="16">
      <c r="C189" s="6"/>
      <c r="I189" s="13"/>
      <c r="K189" s="40"/>
    </row>
    <row r="190" spans="1:26" ht="16">
      <c r="C190" s="6"/>
      <c r="I190" s="13"/>
      <c r="K190" s="40"/>
    </row>
    <row r="191" spans="1:26" ht="16">
      <c r="C191" s="6"/>
      <c r="I191" s="13"/>
      <c r="K191" s="40"/>
    </row>
    <row r="192" spans="1:26" ht="16">
      <c r="C192" s="6"/>
      <c r="I192" s="13"/>
      <c r="K192" s="40"/>
    </row>
    <row r="193" spans="3:11" ht="16">
      <c r="C193" s="6"/>
      <c r="I193" s="13"/>
      <c r="K193" s="40"/>
    </row>
    <row r="194" spans="3:11" ht="16">
      <c r="C194" s="6"/>
      <c r="I194" s="13"/>
      <c r="K194" s="40"/>
    </row>
    <row r="195" spans="3:11" ht="16">
      <c r="C195" s="6"/>
      <c r="I195" s="13"/>
      <c r="K195" s="40"/>
    </row>
    <row r="196" spans="3:11" ht="16">
      <c r="C196" s="6"/>
      <c r="I196" s="13"/>
      <c r="K196" s="40"/>
    </row>
    <row r="197" spans="3:11" ht="16">
      <c r="C197" s="6"/>
      <c r="I197" s="13"/>
      <c r="K197" s="40"/>
    </row>
    <row r="198" spans="3:11" ht="16">
      <c r="C198" s="6"/>
      <c r="I198" s="13"/>
      <c r="K198" s="40"/>
    </row>
    <row r="199" spans="3:11" ht="16">
      <c r="C199" s="6"/>
      <c r="I199" s="13"/>
      <c r="K199" s="40"/>
    </row>
    <row r="200" spans="3:11" ht="16">
      <c r="C200" s="6"/>
      <c r="I200" s="13"/>
      <c r="K200" s="40"/>
    </row>
    <row r="201" spans="3:11" ht="16">
      <c r="C201" s="6"/>
      <c r="I201" s="13"/>
      <c r="K201" s="40"/>
    </row>
    <row r="202" spans="3:11" ht="16">
      <c r="C202" s="6"/>
      <c r="I202" s="13"/>
      <c r="K202" s="40"/>
    </row>
    <row r="203" spans="3:11" ht="16">
      <c r="C203" s="6"/>
      <c r="I203" s="13"/>
      <c r="K203" s="40"/>
    </row>
    <row r="204" spans="3:11" ht="16">
      <c r="C204" s="6"/>
      <c r="I204" s="13"/>
      <c r="K204" s="40"/>
    </row>
    <row r="205" spans="3:11" ht="16">
      <c r="C205" s="6"/>
      <c r="I205" s="13"/>
      <c r="K205" s="40"/>
    </row>
    <row r="206" spans="3:11" ht="16">
      <c r="C206" s="6"/>
      <c r="I206" s="13"/>
      <c r="K206" s="40"/>
    </row>
    <row r="207" spans="3:11" ht="16">
      <c r="C207" s="6"/>
      <c r="I207" s="13"/>
      <c r="K207" s="40"/>
    </row>
    <row r="208" spans="3:11" ht="16">
      <c r="C208" s="6"/>
      <c r="I208" s="13"/>
      <c r="K208" s="40"/>
    </row>
    <row r="209" spans="3:11" ht="16">
      <c r="C209" s="6"/>
      <c r="I209" s="13"/>
      <c r="K209" s="40"/>
    </row>
    <row r="210" spans="3:11" ht="16">
      <c r="C210" s="6"/>
      <c r="I210" s="13"/>
      <c r="K210" s="40"/>
    </row>
    <row r="211" spans="3:11" ht="16">
      <c r="C211" s="6"/>
      <c r="I211" s="13"/>
      <c r="K211" s="40"/>
    </row>
    <row r="212" spans="3:11" ht="16">
      <c r="C212" s="6"/>
      <c r="I212" s="13"/>
      <c r="K212" s="40"/>
    </row>
    <row r="213" spans="3:11" ht="16">
      <c r="C213" s="6"/>
      <c r="I213" s="13"/>
      <c r="K213" s="40"/>
    </row>
    <row r="214" spans="3:11" ht="16">
      <c r="C214" s="6"/>
      <c r="I214" s="13"/>
      <c r="K214" s="40"/>
    </row>
    <row r="215" spans="3:11" ht="16">
      <c r="C215" s="6"/>
      <c r="I215" s="13"/>
      <c r="K215" s="40"/>
    </row>
    <row r="216" spans="3:11" ht="16">
      <c r="C216" s="6"/>
      <c r="I216" s="13"/>
      <c r="K216" s="40"/>
    </row>
    <row r="217" spans="3:11" ht="16">
      <c r="C217" s="6"/>
      <c r="I217" s="13"/>
      <c r="K217" s="40"/>
    </row>
    <row r="218" spans="3:11" ht="16">
      <c r="C218" s="6"/>
      <c r="I218" s="13"/>
      <c r="K218" s="40"/>
    </row>
    <row r="219" spans="3:11" ht="16">
      <c r="C219" s="6"/>
      <c r="I219" s="13"/>
      <c r="K219" s="40"/>
    </row>
    <row r="220" spans="3:11" ht="16">
      <c r="C220" s="6"/>
      <c r="I220" s="13"/>
      <c r="K220" s="40"/>
    </row>
    <row r="221" spans="3:11" ht="16">
      <c r="C221" s="6"/>
      <c r="I221" s="13"/>
      <c r="K221" s="40"/>
    </row>
    <row r="222" spans="3:11" ht="16">
      <c r="C222" s="6"/>
      <c r="I222" s="13"/>
      <c r="K222" s="40"/>
    </row>
    <row r="223" spans="3:11" ht="16">
      <c r="C223" s="6"/>
      <c r="I223" s="13"/>
      <c r="K223" s="40"/>
    </row>
    <row r="224" spans="3:11" ht="16">
      <c r="C224" s="6"/>
      <c r="I224" s="13"/>
      <c r="K224" s="40"/>
    </row>
    <row r="225" spans="3:11" ht="16">
      <c r="C225" s="6"/>
      <c r="I225" s="13"/>
      <c r="K225" s="40"/>
    </row>
    <row r="226" spans="3:11" ht="16">
      <c r="C226" s="6"/>
      <c r="I226" s="13"/>
      <c r="K226" s="40"/>
    </row>
    <row r="227" spans="3:11" ht="16">
      <c r="C227" s="6"/>
      <c r="I227" s="13"/>
      <c r="K227" s="40"/>
    </row>
    <row r="228" spans="3:11" ht="16">
      <c r="C228" s="6"/>
      <c r="I228" s="13"/>
      <c r="K228" s="40"/>
    </row>
    <row r="229" spans="3:11" ht="16">
      <c r="C229" s="6"/>
      <c r="I229" s="13"/>
      <c r="K229" s="40"/>
    </row>
    <row r="230" spans="3:11" ht="16">
      <c r="C230" s="6"/>
      <c r="I230" s="13"/>
      <c r="K230" s="40"/>
    </row>
    <row r="231" spans="3:11" ht="16">
      <c r="C231" s="6"/>
      <c r="I231" s="13"/>
      <c r="K231" s="40"/>
    </row>
    <row r="232" spans="3:11" ht="16">
      <c r="C232" s="6"/>
      <c r="I232" s="13"/>
      <c r="K232" s="40"/>
    </row>
    <row r="233" spans="3:11" ht="16">
      <c r="C233" s="6"/>
      <c r="I233" s="13"/>
      <c r="K233" s="40"/>
    </row>
    <row r="234" spans="3:11" ht="16">
      <c r="C234" s="6"/>
      <c r="I234" s="13"/>
      <c r="K234" s="40"/>
    </row>
    <row r="235" spans="3:11" ht="16">
      <c r="C235" s="6"/>
      <c r="I235" s="13"/>
      <c r="K235" s="40"/>
    </row>
    <row r="236" spans="3:11" ht="16">
      <c r="C236" s="6"/>
      <c r="I236" s="13"/>
      <c r="K236" s="40"/>
    </row>
    <row r="237" spans="3:11" ht="16">
      <c r="C237" s="6"/>
      <c r="I237" s="13"/>
      <c r="K237" s="40"/>
    </row>
    <row r="238" spans="3:11" ht="16">
      <c r="C238" s="6"/>
      <c r="I238" s="13"/>
      <c r="K238" s="40"/>
    </row>
    <row r="239" spans="3:11" ht="16">
      <c r="C239" s="6"/>
      <c r="I239" s="13"/>
      <c r="K239" s="40"/>
    </row>
    <row r="240" spans="3:11" ht="16">
      <c r="C240" s="6"/>
      <c r="I240" s="13"/>
      <c r="K240" s="40"/>
    </row>
    <row r="241" spans="3:11" ht="16">
      <c r="C241" s="6"/>
      <c r="I241" s="13"/>
      <c r="K241" s="40"/>
    </row>
    <row r="242" spans="3:11" ht="16">
      <c r="C242" s="6"/>
      <c r="I242" s="13"/>
      <c r="K242" s="40"/>
    </row>
    <row r="243" spans="3:11" ht="16">
      <c r="C243" s="6"/>
      <c r="I243" s="13"/>
      <c r="K243" s="40"/>
    </row>
    <row r="244" spans="3:11" ht="16">
      <c r="C244" s="6"/>
      <c r="I244" s="13"/>
      <c r="K244" s="40"/>
    </row>
    <row r="245" spans="3:11" ht="16">
      <c r="C245" s="6"/>
      <c r="I245" s="13"/>
      <c r="K245" s="40"/>
    </row>
    <row r="246" spans="3:11" ht="16">
      <c r="C246" s="6"/>
      <c r="I246" s="13"/>
      <c r="K246" s="40"/>
    </row>
    <row r="247" spans="3:11" ht="16">
      <c r="C247" s="6"/>
      <c r="I247" s="13"/>
      <c r="K247" s="40"/>
    </row>
    <row r="248" spans="3:11" ht="16">
      <c r="C248" s="6"/>
      <c r="I248" s="13"/>
      <c r="K248" s="40"/>
    </row>
    <row r="249" spans="3:11" ht="16">
      <c r="C249" s="6"/>
      <c r="I249" s="13"/>
      <c r="K249" s="40"/>
    </row>
    <row r="250" spans="3:11" ht="16">
      <c r="C250" s="6"/>
      <c r="I250" s="13"/>
      <c r="K250" s="40"/>
    </row>
    <row r="251" spans="3:11" ht="16">
      <c r="C251" s="6"/>
      <c r="I251" s="13"/>
      <c r="K251" s="40"/>
    </row>
    <row r="252" spans="3:11" ht="16">
      <c r="C252" s="6"/>
      <c r="I252" s="13"/>
      <c r="K252" s="40"/>
    </row>
    <row r="253" spans="3:11" ht="16">
      <c r="C253" s="6"/>
      <c r="I253" s="13"/>
      <c r="K253" s="40"/>
    </row>
    <row r="254" spans="3:11" ht="16">
      <c r="C254" s="6"/>
      <c r="I254" s="13"/>
      <c r="K254" s="40"/>
    </row>
    <row r="255" spans="3:11" ht="16">
      <c r="C255" s="6"/>
      <c r="I255" s="13"/>
      <c r="K255" s="40"/>
    </row>
    <row r="256" spans="3:11" ht="16">
      <c r="C256" s="6"/>
      <c r="I256" s="13"/>
      <c r="K256" s="40"/>
    </row>
    <row r="257" spans="3:11" ht="16">
      <c r="C257" s="6"/>
      <c r="I257" s="13"/>
      <c r="K257" s="40"/>
    </row>
    <row r="258" spans="3:11" ht="16">
      <c r="C258" s="6"/>
      <c r="I258" s="13"/>
      <c r="K258" s="40"/>
    </row>
    <row r="259" spans="3:11" ht="16">
      <c r="C259" s="6"/>
      <c r="I259" s="13"/>
      <c r="K259" s="40"/>
    </row>
    <row r="260" spans="3:11" ht="16">
      <c r="C260" s="6"/>
      <c r="I260" s="13"/>
      <c r="K260" s="40"/>
    </row>
    <row r="261" spans="3:11" ht="16">
      <c r="C261" s="6"/>
      <c r="I261" s="13"/>
      <c r="K261" s="40"/>
    </row>
    <row r="262" spans="3:11" ht="16">
      <c r="C262" s="6"/>
      <c r="I262" s="13"/>
      <c r="K262" s="40"/>
    </row>
    <row r="263" spans="3:11" ht="16">
      <c r="C263" s="6"/>
      <c r="I263" s="13"/>
      <c r="K263" s="40"/>
    </row>
    <row r="264" spans="3:11" ht="16">
      <c r="C264" s="6"/>
      <c r="I264" s="13"/>
      <c r="K264" s="40"/>
    </row>
    <row r="265" spans="3:11" ht="16">
      <c r="C265" s="6"/>
      <c r="I265" s="13"/>
      <c r="K265" s="40"/>
    </row>
    <row r="266" spans="3:11" ht="16">
      <c r="C266" s="6"/>
      <c r="I266" s="13"/>
      <c r="K266" s="40"/>
    </row>
    <row r="267" spans="3:11" ht="16">
      <c r="C267" s="6"/>
      <c r="I267" s="13"/>
      <c r="K267" s="40"/>
    </row>
    <row r="268" spans="3:11" ht="16">
      <c r="C268" s="6"/>
      <c r="I268" s="13"/>
      <c r="K268" s="40"/>
    </row>
    <row r="269" spans="3:11" ht="16">
      <c r="C269" s="6"/>
      <c r="I269" s="13"/>
      <c r="K269" s="40"/>
    </row>
    <row r="270" spans="3:11" ht="16">
      <c r="C270" s="6"/>
      <c r="I270" s="13"/>
      <c r="K270" s="40"/>
    </row>
    <row r="271" spans="3:11" ht="16">
      <c r="C271" s="6"/>
      <c r="I271" s="13"/>
      <c r="K271" s="40"/>
    </row>
    <row r="272" spans="3:11" ht="16">
      <c r="C272" s="6"/>
      <c r="I272" s="13"/>
      <c r="K272" s="40"/>
    </row>
    <row r="273" spans="3:11" ht="16">
      <c r="C273" s="6"/>
      <c r="I273" s="13"/>
      <c r="K273" s="40"/>
    </row>
    <row r="274" spans="3:11" ht="16">
      <c r="C274" s="6"/>
      <c r="I274" s="13"/>
      <c r="K274" s="40"/>
    </row>
    <row r="275" spans="3:11" ht="16">
      <c r="C275" s="6"/>
      <c r="I275" s="13"/>
      <c r="K275" s="40"/>
    </row>
    <row r="276" spans="3:11" ht="16">
      <c r="C276" s="6"/>
      <c r="I276" s="13"/>
      <c r="K276" s="40"/>
    </row>
    <row r="277" spans="3:11" ht="16">
      <c r="C277" s="6"/>
      <c r="I277" s="13"/>
      <c r="K277" s="40"/>
    </row>
    <row r="278" spans="3:11" ht="16">
      <c r="C278" s="6"/>
      <c r="I278" s="13"/>
      <c r="K278" s="40"/>
    </row>
    <row r="279" spans="3:11" ht="16">
      <c r="C279" s="6"/>
      <c r="I279" s="13"/>
      <c r="K279" s="40"/>
    </row>
    <row r="280" spans="3:11" ht="16">
      <c r="C280" s="6"/>
      <c r="I280" s="13"/>
      <c r="K280" s="40"/>
    </row>
    <row r="281" spans="3:11" ht="16">
      <c r="C281" s="6"/>
      <c r="I281" s="13"/>
      <c r="K281" s="40"/>
    </row>
    <row r="282" spans="3:11" ht="16">
      <c r="C282" s="6"/>
      <c r="I282" s="13"/>
      <c r="K282" s="40"/>
    </row>
    <row r="283" spans="3:11" ht="16">
      <c r="C283" s="6"/>
      <c r="I283" s="13"/>
      <c r="K283" s="40"/>
    </row>
    <row r="284" spans="3:11" ht="16">
      <c r="C284" s="6"/>
      <c r="I284" s="13"/>
      <c r="K284" s="40"/>
    </row>
    <row r="285" spans="3:11" ht="16">
      <c r="C285" s="6"/>
      <c r="I285" s="13"/>
      <c r="K285" s="40"/>
    </row>
    <row r="286" spans="3:11" ht="16">
      <c r="C286" s="6"/>
      <c r="I286" s="13"/>
      <c r="K286" s="40"/>
    </row>
    <row r="287" spans="3:11" ht="16">
      <c r="C287" s="6"/>
      <c r="I287" s="13"/>
      <c r="K287" s="40"/>
    </row>
    <row r="288" spans="3:11" ht="16">
      <c r="C288" s="6"/>
      <c r="I288" s="13"/>
      <c r="K288" s="40"/>
    </row>
    <row r="289" spans="3:11" ht="16">
      <c r="C289" s="6"/>
      <c r="I289" s="13"/>
      <c r="K289" s="40"/>
    </row>
    <row r="290" spans="3:11" ht="16">
      <c r="C290" s="6"/>
      <c r="I290" s="13"/>
      <c r="K290" s="40"/>
    </row>
    <row r="291" spans="3:11" ht="16">
      <c r="C291" s="6"/>
      <c r="I291" s="13"/>
      <c r="K291" s="40"/>
    </row>
    <row r="292" spans="3:11" ht="16">
      <c r="C292" s="6"/>
      <c r="I292" s="13"/>
      <c r="K292" s="40"/>
    </row>
    <row r="293" spans="3:11" ht="16">
      <c r="C293" s="6"/>
      <c r="I293" s="13"/>
      <c r="K293" s="40"/>
    </row>
    <row r="294" spans="3:11" ht="16">
      <c r="C294" s="6"/>
      <c r="I294" s="13"/>
      <c r="K294" s="40"/>
    </row>
    <row r="295" spans="3:11" ht="16">
      <c r="C295" s="6"/>
      <c r="I295" s="13"/>
      <c r="K295" s="40"/>
    </row>
    <row r="296" spans="3:11" ht="16">
      <c r="C296" s="6"/>
      <c r="I296" s="13"/>
      <c r="K296" s="40"/>
    </row>
    <row r="297" spans="3:11" ht="16">
      <c r="C297" s="6"/>
      <c r="I297" s="13"/>
      <c r="K297" s="40"/>
    </row>
    <row r="298" spans="3:11" ht="16">
      <c r="C298" s="6"/>
      <c r="I298" s="13"/>
      <c r="K298" s="40"/>
    </row>
    <row r="299" spans="3:11" ht="16">
      <c r="C299" s="6"/>
      <c r="I299" s="13"/>
      <c r="K299" s="40"/>
    </row>
    <row r="300" spans="3:11" ht="16">
      <c r="C300" s="6"/>
      <c r="I300" s="13"/>
      <c r="K300" s="40"/>
    </row>
    <row r="301" spans="3:11" ht="16">
      <c r="C301" s="6"/>
      <c r="I301" s="13"/>
      <c r="K301" s="40"/>
    </row>
    <row r="302" spans="3:11" ht="16">
      <c r="C302" s="6"/>
      <c r="I302" s="13"/>
      <c r="K302" s="40"/>
    </row>
    <row r="303" spans="3:11" ht="16">
      <c r="C303" s="6"/>
      <c r="I303" s="13"/>
      <c r="K303" s="40"/>
    </row>
    <row r="304" spans="3:11" ht="16">
      <c r="C304" s="6"/>
      <c r="I304" s="13"/>
      <c r="K304" s="40"/>
    </row>
    <row r="305" spans="3:11" ht="16">
      <c r="C305" s="6"/>
      <c r="I305" s="13"/>
      <c r="K305" s="40"/>
    </row>
    <row r="306" spans="3:11" ht="16">
      <c r="C306" s="6"/>
      <c r="I306" s="13"/>
      <c r="K306" s="40"/>
    </row>
    <row r="307" spans="3:11" ht="16">
      <c r="C307" s="6"/>
      <c r="I307" s="13"/>
      <c r="K307" s="40"/>
    </row>
    <row r="308" spans="3:11" ht="16">
      <c r="C308" s="6"/>
      <c r="I308" s="13"/>
      <c r="K308" s="40"/>
    </row>
    <row r="309" spans="3:11" ht="16">
      <c r="C309" s="6"/>
      <c r="I309" s="13"/>
      <c r="K309" s="40"/>
    </row>
    <row r="310" spans="3:11" ht="16">
      <c r="C310" s="6"/>
      <c r="I310" s="13"/>
      <c r="K310" s="40"/>
    </row>
    <row r="311" spans="3:11" ht="16">
      <c r="C311" s="6"/>
      <c r="I311" s="13"/>
      <c r="K311" s="40"/>
    </row>
    <row r="312" spans="3:11" ht="16">
      <c r="C312" s="6"/>
      <c r="I312" s="13"/>
      <c r="K312" s="40"/>
    </row>
    <row r="313" spans="3:11" ht="16">
      <c r="C313" s="6"/>
      <c r="I313" s="13"/>
      <c r="K313" s="40"/>
    </row>
    <row r="314" spans="3:11" ht="16">
      <c r="C314" s="6"/>
      <c r="I314" s="13"/>
      <c r="K314" s="40"/>
    </row>
    <row r="315" spans="3:11" ht="16">
      <c r="C315" s="6"/>
      <c r="I315" s="13"/>
      <c r="K315" s="40"/>
    </row>
    <row r="316" spans="3:11" ht="16">
      <c r="C316" s="6"/>
      <c r="I316" s="13"/>
      <c r="K316" s="40"/>
    </row>
    <row r="317" spans="3:11" ht="16">
      <c r="C317" s="6"/>
      <c r="I317" s="13"/>
      <c r="K317" s="40"/>
    </row>
    <row r="318" spans="3:11" ht="16">
      <c r="C318" s="6"/>
      <c r="I318" s="13"/>
      <c r="K318" s="40"/>
    </row>
    <row r="319" spans="3:11" ht="16">
      <c r="C319" s="6"/>
      <c r="I319" s="13"/>
      <c r="K319" s="40"/>
    </row>
    <row r="320" spans="3:11" ht="16">
      <c r="C320" s="6"/>
      <c r="I320" s="13"/>
      <c r="K320" s="40"/>
    </row>
    <row r="321" spans="3:11" ht="16">
      <c r="C321" s="6"/>
      <c r="I321" s="13"/>
      <c r="K321" s="40"/>
    </row>
    <row r="322" spans="3:11" ht="16">
      <c r="C322" s="6"/>
      <c r="I322" s="13"/>
      <c r="K322" s="40"/>
    </row>
    <row r="323" spans="3:11" ht="16">
      <c r="C323" s="6"/>
      <c r="I323" s="13"/>
      <c r="K323" s="40"/>
    </row>
    <row r="324" spans="3:11" ht="16">
      <c r="C324" s="6"/>
      <c r="I324" s="13"/>
      <c r="K324" s="40"/>
    </row>
    <row r="325" spans="3:11" ht="16">
      <c r="C325" s="6"/>
      <c r="I325" s="13"/>
      <c r="K325" s="40"/>
    </row>
    <row r="326" spans="3:11" ht="16">
      <c r="C326" s="6"/>
      <c r="I326" s="13"/>
      <c r="K326" s="40"/>
    </row>
    <row r="327" spans="3:11" ht="16">
      <c r="C327" s="6"/>
      <c r="I327" s="13"/>
      <c r="K327" s="40"/>
    </row>
    <row r="328" spans="3:11" ht="16">
      <c r="C328" s="6"/>
      <c r="I328" s="13"/>
      <c r="K328" s="40"/>
    </row>
    <row r="329" spans="3:11" ht="16">
      <c r="C329" s="6"/>
      <c r="I329" s="13"/>
      <c r="K329" s="40"/>
    </row>
    <row r="330" spans="3:11" ht="16">
      <c r="C330" s="6"/>
      <c r="I330" s="13"/>
      <c r="K330" s="40"/>
    </row>
    <row r="331" spans="3:11" ht="16">
      <c r="C331" s="6"/>
      <c r="I331" s="13"/>
      <c r="K331" s="40"/>
    </row>
    <row r="332" spans="3:11" ht="16">
      <c r="C332" s="6"/>
      <c r="I332" s="13"/>
      <c r="K332" s="40"/>
    </row>
    <row r="333" spans="3:11" ht="16">
      <c r="C333" s="6"/>
      <c r="I333" s="13"/>
      <c r="K333" s="40"/>
    </row>
    <row r="334" spans="3:11" ht="16">
      <c r="C334" s="6"/>
      <c r="I334" s="13"/>
      <c r="K334" s="40"/>
    </row>
    <row r="335" spans="3:11" ht="16">
      <c r="C335" s="6"/>
      <c r="I335" s="13"/>
      <c r="K335" s="40"/>
    </row>
    <row r="336" spans="3:11" ht="16">
      <c r="C336" s="6"/>
      <c r="I336" s="13"/>
      <c r="K336" s="40"/>
    </row>
    <row r="337" spans="3:11" ht="16">
      <c r="C337" s="6"/>
      <c r="I337" s="13"/>
      <c r="K337" s="40"/>
    </row>
    <row r="338" spans="3:11" ht="16">
      <c r="C338" s="6"/>
      <c r="I338" s="13"/>
      <c r="K338" s="40"/>
    </row>
    <row r="339" spans="3:11" ht="16">
      <c r="C339" s="6"/>
      <c r="I339" s="13"/>
      <c r="K339" s="40"/>
    </row>
    <row r="340" spans="3:11" ht="16">
      <c r="C340" s="6"/>
      <c r="I340" s="13"/>
      <c r="K340" s="40"/>
    </row>
    <row r="341" spans="3:11" ht="16">
      <c r="C341" s="6"/>
      <c r="I341" s="13"/>
      <c r="K341" s="40"/>
    </row>
    <row r="342" spans="3:11" ht="16">
      <c r="C342" s="6"/>
      <c r="I342" s="13"/>
      <c r="K342" s="40"/>
    </row>
    <row r="343" spans="3:11" ht="16">
      <c r="C343" s="6"/>
      <c r="I343" s="13"/>
      <c r="K343" s="40"/>
    </row>
    <row r="344" spans="3:11" ht="16">
      <c r="C344" s="6"/>
      <c r="I344" s="13"/>
      <c r="K344" s="40"/>
    </row>
    <row r="345" spans="3:11" ht="16">
      <c r="C345" s="6"/>
      <c r="I345" s="13"/>
      <c r="K345" s="40"/>
    </row>
    <row r="346" spans="3:11" ht="16">
      <c r="C346" s="6"/>
      <c r="I346" s="13"/>
      <c r="K346" s="40"/>
    </row>
    <row r="347" spans="3:11" ht="16">
      <c r="C347" s="6"/>
      <c r="I347" s="13"/>
      <c r="K347" s="40"/>
    </row>
    <row r="348" spans="3:11" ht="16">
      <c r="C348" s="6"/>
      <c r="I348" s="13"/>
      <c r="K348" s="40"/>
    </row>
    <row r="349" spans="3:11" ht="16">
      <c r="C349" s="6"/>
      <c r="I349" s="13"/>
      <c r="K349" s="40"/>
    </row>
    <row r="350" spans="3:11" ht="16">
      <c r="C350" s="6"/>
      <c r="I350" s="13"/>
      <c r="K350" s="40"/>
    </row>
    <row r="351" spans="3:11" ht="16">
      <c r="C351" s="6"/>
      <c r="I351" s="13"/>
      <c r="K351" s="40"/>
    </row>
    <row r="352" spans="3:11" ht="16">
      <c r="C352" s="6"/>
      <c r="I352" s="13"/>
      <c r="K352" s="40"/>
    </row>
    <row r="353" spans="3:11" ht="16">
      <c r="C353" s="6"/>
      <c r="I353" s="13"/>
      <c r="K353" s="40"/>
    </row>
    <row r="354" spans="3:11" ht="16">
      <c r="C354" s="6"/>
      <c r="I354" s="13"/>
      <c r="K354" s="40"/>
    </row>
    <row r="355" spans="3:11" ht="16">
      <c r="C355" s="6"/>
      <c r="I355" s="13"/>
      <c r="K355" s="40"/>
    </row>
    <row r="356" spans="3:11" ht="16">
      <c r="C356" s="6"/>
      <c r="I356" s="13"/>
      <c r="K356" s="40"/>
    </row>
    <row r="357" spans="3:11" ht="16">
      <c r="C357" s="6"/>
      <c r="I357" s="13"/>
      <c r="K357" s="40"/>
    </row>
    <row r="358" spans="3:11" ht="16">
      <c r="C358" s="6"/>
      <c r="I358" s="13"/>
      <c r="K358" s="40"/>
    </row>
    <row r="359" spans="3:11" ht="16">
      <c r="C359" s="6"/>
      <c r="I359" s="13"/>
      <c r="K359" s="40"/>
    </row>
    <row r="360" spans="3:11" ht="16">
      <c r="C360" s="6"/>
      <c r="I360" s="13"/>
      <c r="K360" s="40"/>
    </row>
    <row r="361" spans="3:11" ht="16">
      <c r="C361" s="6"/>
      <c r="I361" s="13"/>
      <c r="K361" s="40"/>
    </row>
    <row r="362" spans="3:11" ht="16">
      <c r="C362" s="6"/>
      <c r="I362" s="13"/>
      <c r="K362" s="40"/>
    </row>
    <row r="363" spans="3:11" ht="16">
      <c r="C363" s="6"/>
      <c r="I363" s="13"/>
      <c r="K363" s="40"/>
    </row>
    <row r="364" spans="3:11" ht="16">
      <c r="C364" s="6"/>
      <c r="I364" s="13"/>
      <c r="K364" s="40"/>
    </row>
    <row r="365" spans="3:11" ht="16">
      <c r="C365" s="6"/>
      <c r="I365" s="13"/>
      <c r="K365" s="40"/>
    </row>
    <row r="366" spans="3:11" ht="16">
      <c r="C366" s="6"/>
      <c r="I366" s="13"/>
      <c r="K366" s="40"/>
    </row>
    <row r="367" spans="3:11" ht="16">
      <c r="C367" s="6"/>
      <c r="I367" s="13"/>
      <c r="K367" s="40"/>
    </row>
    <row r="368" spans="3:11" ht="16">
      <c r="C368" s="6"/>
      <c r="I368" s="13"/>
      <c r="K368" s="40"/>
    </row>
    <row r="369" spans="3:11" ht="16">
      <c r="C369" s="6"/>
      <c r="I369" s="13"/>
      <c r="K369" s="40"/>
    </row>
    <row r="370" spans="3:11" ht="16">
      <c r="C370" s="6"/>
      <c r="I370" s="13"/>
      <c r="K370" s="40"/>
    </row>
    <row r="371" spans="3:11" ht="16">
      <c r="C371" s="6"/>
      <c r="I371" s="13"/>
      <c r="K371" s="40"/>
    </row>
    <row r="372" spans="3:11" ht="16">
      <c r="C372" s="6"/>
      <c r="I372" s="13"/>
      <c r="K372" s="40"/>
    </row>
    <row r="373" spans="3:11" ht="16">
      <c r="C373" s="6"/>
      <c r="I373" s="13"/>
      <c r="K373" s="40"/>
    </row>
    <row r="374" spans="3:11" ht="16">
      <c r="C374" s="6"/>
      <c r="I374" s="13"/>
      <c r="K374" s="40"/>
    </row>
    <row r="375" spans="3:11" ht="16">
      <c r="C375" s="6"/>
      <c r="I375" s="13"/>
      <c r="K375" s="40"/>
    </row>
    <row r="376" spans="3:11" ht="16">
      <c r="C376" s="6"/>
      <c r="I376" s="13"/>
      <c r="K376" s="40"/>
    </row>
    <row r="377" spans="3:11" ht="16">
      <c r="C377" s="6"/>
      <c r="I377" s="13"/>
      <c r="K377" s="40"/>
    </row>
    <row r="378" spans="3:11" ht="16">
      <c r="C378" s="6"/>
      <c r="I378" s="13"/>
      <c r="K378" s="40"/>
    </row>
    <row r="379" spans="3:11" ht="16">
      <c r="C379" s="6"/>
      <c r="I379" s="13"/>
      <c r="K379" s="40"/>
    </row>
    <row r="380" spans="3:11" ht="16">
      <c r="C380" s="6"/>
      <c r="I380" s="13"/>
      <c r="K380" s="40"/>
    </row>
    <row r="381" spans="3:11" ht="16">
      <c r="C381" s="6"/>
      <c r="I381" s="13"/>
      <c r="K381" s="40"/>
    </row>
    <row r="382" spans="3:11" ht="16">
      <c r="C382" s="6"/>
      <c r="I382" s="13"/>
      <c r="K382" s="40"/>
    </row>
    <row r="383" spans="3:11" ht="16">
      <c r="C383" s="6"/>
      <c r="I383" s="13"/>
      <c r="K383" s="40"/>
    </row>
    <row r="384" spans="3:11" ht="16">
      <c r="C384" s="6"/>
      <c r="I384" s="13"/>
      <c r="K384" s="40"/>
    </row>
    <row r="385" spans="3:11" ht="16">
      <c r="C385" s="6"/>
      <c r="I385" s="13"/>
      <c r="K385" s="40"/>
    </row>
    <row r="386" spans="3:11" ht="16">
      <c r="C386" s="6"/>
      <c r="I386" s="13"/>
      <c r="K386" s="40"/>
    </row>
    <row r="387" spans="3:11" ht="16">
      <c r="C387" s="6"/>
      <c r="I387" s="13"/>
      <c r="K387" s="40"/>
    </row>
    <row r="388" spans="3:11" ht="16">
      <c r="C388" s="6"/>
      <c r="I388" s="13"/>
      <c r="K388" s="40"/>
    </row>
    <row r="389" spans="3:11" ht="16">
      <c r="C389" s="6"/>
      <c r="I389" s="13"/>
      <c r="K389" s="40"/>
    </row>
    <row r="390" spans="3:11" ht="16">
      <c r="C390" s="6"/>
      <c r="I390" s="13"/>
      <c r="K390" s="40"/>
    </row>
    <row r="391" spans="3:11" ht="16">
      <c r="C391" s="6"/>
      <c r="I391" s="13"/>
      <c r="K391" s="40"/>
    </row>
    <row r="392" spans="3:11" ht="16">
      <c r="C392" s="6"/>
      <c r="I392" s="13"/>
      <c r="K392" s="40"/>
    </row>
    <row r="393" spans="3:11" ht="16">
      <c r="C393" s="6"/>
      <c r="I393" s="13"/>
      <c r="K393" s="40"/>
    </row>
    <row r="394" spans="3:11" ht="16">
      <c r="C394" s="6"/>
      <c r="I394" s="13"/>
      <c r="K394" s="40"/>
    </row>
    <row r="395" spans="3:11" ht="16">
      <c r="C395" s="6"/>
      <c r="I395" s="13"/>
      <c r="K395" s="40"/>
    </row>
    <row r="396" spans="3:11" ht="16">
      <c r="C396" s="6"/>
      <c r="I396" s="13"/>
      <c r="K396" s="40"/>
    </row>
    <row r="397" spans="3:11" ht="16">
      <c r="C397" s="6"/>
      <c r="I397" s="13"/>
      <c r="K397" s="40"/>
    </row>
    <row r="398" spans="3:11" ht="16">
      <c r="C398" s="6"/>
      <c r="I398" s="13"/>
      <c r="K398" s="40"/>
    </row>
    <row r="399" spans="3:11" ht="16">
      <c r="C399" s="6"/>
      <c r="I399" s="13"/>
      <c r="K399" s="40"/>
    </row>
    <row r="400" spans="3:11" ht="16">
      <c r="C400" s="6"/>
      <c r="I400" s="13"/>
      <c r="K400" s="40"/>
    </row>
    <row r="401" spans="3:11" ht="16">
      <c r="C401" s="6"/>
      <c r="I401" s="13"/>
      <c r="K401" s="40"/>
    </row>
    <row r="402" spans="3:11" ht="16">
      <c r="C402" s="6"/>
      <c r="I402" s="13"/>
      <c r="K402" s="40"/>
    </row>
    <row r="403" spans="3:11" ht="16">
      <c r="C403" s="6"/>
      <c r="I403" s="13"/>
      <c r="K403" s="40"/>
    </row>
    <row r="404" spans="3:11" ht="16">
      <c r="C404" s="6"/>
      <c r="I404" s="13"/>
      <c r="K404" s="40"/>
    </row>
    <row r="405" spans="3:11" ht="16">
      <c r="C405" s="6"/>
      <c r="I405" s="13"/>
      <c r="K405" s="40"/>
    </row>
    <row r="406" spans="3:11" ht="16">
      <c r="C406" s="6"/>
      <c r="I406" s="13"/>
      <c r="K406" s="40"/>
    </row>
    <row r="407" spans="3:11" ht="16">
      <c r="C407" s="6"/>
      <c r="I407" s="13"/>
      <c r="K407" s="40"/>
    </row>
    <row r="408" spans="3:11" ht="16">
      <c r="C408" s="6"/>
      <c r="I408" s="13"/>
      <c r="K408" s="40"/>
    </row>
    <row r="409" spans="3:11" ht="16">
      <c r="C409" s="6"/>
      <c r="I409" s="13"/>
      <c r="K409" s="40"/>
    </row>
    <row r="410" spans="3:11" ht="16">
      <c r="C410" s="6"/>
      <c r="I410" s="13"/>
      <c r="K410" s="40"/>
    </row>
    <row r="411" spans="3:11" ht="16">
      <c r="C411" s="6"/>
      <c r="I411" s="13"/>
      <c r="K411" s="40"/>
    </row>
    <row r="412" spans="3:11" ht="16">
      <c r="C412" s="6"/>
      <c r="I412" s="13"/>
      <c r="K412" s="40"/>
    </row>
    <row r="413" spans="3:11" ht="16">
      <c r="C413" s="6"/>
      <c r="I413" s="13"/>
      <c r="K413" s="40"/>
    </row>
    <row r="414" spans="3:11" ht="16">
      <c r="C414" s="6"/>
      <c r="I414" s="13"/>
      <c r="K414" s="40"/>
    </row>
    <row r="415" spans="3:11" ht="16">
      <c r="C415" s="6"/>
      <c r="I415" s="13"/>
      <c r="K415" s="40"/>
    </row>
    <row r="416" spans="3:11" ht="16">
      <c r="C416" s="6"/>
      <c r="I416" s="13"/>
      <c r="K416" s="40"/>
    </row>
    <row r="417" spans="3:11" ht="16">
      <c r="C417" s="6"/>
      <c r="I417" s="13"/>
      <c r="K417" s="40"/>
    </row>
    <row r="418" spans="3:11" ht="16">
      <c r="C418" s="6"/>
      <c r="I418" s="13"/>
      <c r="K418" s="40"/>
    </row>
    <row r="419" spans="3:11" ht="16">
      <c r="C419" s="6"/>
      <c r="I419" s="13"/>
      <c r="K419" s="40"/>
    </row>
    <row r="420" spans="3:11" ht="16">
      <c r="C420" s="6"/>
      <c r="I420" s="13"/>
      <c r="K420" s="40"/>
    </row>
    <row r="421" spans="3:11" ht="16">
      <c r="C421" s="6"/>
      <c r="I421" s="13"/>
      <c r="K421" s="40"/>
    </row>
    <row r="422" spans="3:11" ht="16">
      <c r="C422" s="6"/>
      <c r="I422" s="13"/>
      <c r="K422" s="40"/>
    </row>
    <row r="423" spans="3:11" ht="16">
      <c r="C423" s="6"/>
      <c r="I423" s="13"/>
      <c r="K423" s="40"/>
    </row>
    <row r="424" spans="3:11" ht="16">
      <c r="C424" s="6"/>
      <c r="I424" s="13"/>
      <c r="K424" s="40"/>
    </row>
    <row r="425" spans="3:11" ht="16">
      <c r="C425" s="6"/>
      <c r="I425" s="13"/>
      <c r="K425" s="40"/>
    </row>
    <row r="426" spans="3:11" ht="16">
      <c r="C426" s="6"/>
      <c r="I426" s="13"/>
      <c r="K426" s="40"/>
    </row>
    <row r="427" spans="3:11" ht="16">
      <c r="C427" s="6"/>
      <c r="I427" s="13"/>
      <c r="K427" s="40"/>
    </row>
    <row r="428" spans="3:11" ht="16">
      <c r="C428" s="6"/>
      <c r="I428" s="13"/>
      <c r="K428" s="40"/>
    </row>
    <row r="429" spans="3:11" ht="16">
      <c r="C429" s="6"/>
      <c r="I429" s="13"/>
      <c r="K429" s="40"/>
    </row>
    <row r="430" spans="3:11" ht="16">
      <c r="C430" s="6"/>
      <c r="I430" s="13"/>
      <c r="K430" s="40"/>
    </row>
    <row r="431" spans="3:11" ht="16">
      <c r="C431" s="6"/>
      <c r="I431" s="13"/>
      <c r="K431" s="40"/>
    </row>
    <row r="432" spans="3:11" ht="16">
      <c r="C432" s="6"/>
      <c r="I432" s="13"/>
      <c r="K432" s="40"/>
    </row>
    <row r="433" spans="3:11" ht="16">
      <c r="C433" s="6"/>
      <c r="I433" s="13"/>
      <c r="K433" s="40"/>
    </row>
    <row r="434" spans="3:11" ht="16">
      <c r="C434" s="6"/>
      <c r="I434" s="13"/>
      <c r="K434" s="40"/>
    </row>
    <row r="435" spans="3:11" ht="16">
      <c r="C435" s="6"/>
      <c r="I435" s="13"/>
      <c r="K435" s="40"/>
    </row>
    <row r="436" spans="3:11" ht="16">
      <c r="C436" s="6"/>
      <c r="I436" s="13"/>
      <c r="K436" s="40"/>
    </row>
    <row r="437" spans="3:11" ht="16">
      <c r="C437" s="6"/>
      <c r="I437" s="13"/>
      <c r="K437" s="40"/>
    </row>
    <row r="438" spans="3:11" ht="16">
      <c r="C438" s="6"/>
      <c r="I438" s="13"/>
      <c r="K438" s="40"/>
    </row>
    <row r="439" spans="3:11" ht="16">
      <c r="C439" s="6"/>
      <c r="I439" s="13"/>
      <c r="K439" s="40"/>
    </row>
    <row r="440" spans="3:11" ht="16">
      <c r="C440" s="6"/>
      <c r="I440" s="13"/>
      <c r="K440" s="40"/>
    </row>
    <row r="441" spans="3:11" ht="16">
      <c r="C441" s="6"/>
      <c r="I441" s="13"/>
      <c r="K441" s="40"/>
    </row>
    <row r="442" spans="3:11" ht="16">
      <c r="C442" s="6"/>
      <c r="I442" s="13"/>
      <c r="K442" s="40"/>
    </row>
    <row r="443" spans="3:11" ht="16">
      <c r="C443" s="6"/>
      <c r="I443" s="13"/>
      <c r="K443" s="40"/>
    </row>
    <row r="444" spans="3:11" ht="16">
      <c r="C444" s="6"/>
      <c r="I444" s="13"/>
      <c r="K444" s="40"/>
    </row>
    <row r="445" spans="3:11" ht="16">
      <c r="C445" s="6"/>
      <c r="I445" s="13"/>
      <c r="K445" s="40"/>
    </row>
    <row r="446" spans="3:11" ht="16">
      <c r="C446" s="6"/>
      <c r="I446" s="13"/>
      <c r="K446" s="40"/>
    </row>
    <row r="447" spans="3:11" ht="16">
      <c r="C447" s="6"/>
      <c r="I447" s="13"/>
      <c r="K447" s="40"/>
    </row>
    <row r="448" spans="3:11" ht="16">
      <c r="C448" s="6"/>
      <c r="I448" s="13"/>
      <c r="K448" s="40"/>
    </row>
    <row r="449" spans="3:11" ht="16">
      <c r="C449" s="6"/>
      <c r="I449" s="13"/>
      <c r="K449" s="40"/>
    </row>
    <row r="450" spans="3:11" ht="16">
      <c r="C450" s="6"/>
      <c r="I450" s="13"/>
      <c r="K450" s="40"/>
    </row>
    <row r="451" spans="3:11" ht="16">
      <c r="C451" s="6"/>
      <c r="I451" s="13"/>
      <c r="K451" s="40"/>
    </row>
    <row r="452" spans="3:11" ht="16">
      <c r="C452" s="6"/>
      <c r="I452" s="13"/>
      <c r="K452" s="40"/>
    </row>
    <row r="453" spans="3:11" ht="16">
      <c r="C453" s="6"/>
      <c r="I453" s="13"/>
      <c r="K453" s="40"/>
    </row>
    <row r="454" spans="3:11" ht="16">
      <c r="C454" s="6"/>
      <c r="I454" s="13"/>
      <c r="K454" s="40"/>
    </row>
    <row r="455" spans="3:11" ht="16">
      <c r="C455" s="6"/>
      <c r="I455" s="13"/>
      <c r="K455" s="40"/>
    </row>
    <row r="456" spans="3:11" ht="16">
      <c r="C456" s="6"/>
      <c r="I456" s="13"/>
      <c r="K456" s="40"/>
    </row>
    <row r="457" spans="3:11" ht="16">
      <c r="C457" s="6"/>
      <c r="I457" s="13"/>
      <c r="K457" s="40"/>
    </row>
    <row r="458" spans="3:11" ht="16">
      <c r="C458" s="6"/>
      <c r="I458" s="13"/>
      <c r="K458" s="40"/>
    </row>
    <row r="459" spans="3:11" ht="16">
      <c r="C459" s="6"/>
      <c r="I459" s="13"/>
      <c r="K459" s="40"/>
    </row>
    <row r="460" spans="3:11" ht="16">
      <c r="C460" s="6"/>
      <c r="I460" s="13"/>
      <c r="K460" s="40"/>
    </row>
    <row r="461" spans="3:11" ht="16">
      <c r="C461" s="6"/>
      <c r="I461" s="13"/>
      <c r="K461" s="40"/>
    </row>
    <row r="462" spans="3:11" ht="16">
      <c r="C462" s="6"/>
      <c r="I462" s="13"/>
      <c r="K462" s="40"/>
    </row>
    <row r="463" spans="3:11" ht="16">
      <c r="C463" s="6"/>
      <c r="I463" s="13"/>
      <c r="K463" s="40"/>
    </row>
    <row r="464" spans="3:11" ht="16">
      <c r="C464" s="6"/>
      <c r="I464" s="13"/>
      <c r="K464" s="40"/>
    </row>
    <row r="465" spans="3:11" ht="16">
      <c r="C465" s="6"/>
      <c r="I465" s="13"/>
      <c r="K465" s="40"/>
    </row>
    <row r="466" spans="3:11" ht="16">
      <c r="C466" s="6"/>
      <c r="I466" s="13"/>
      <c r="K466" s="40"/>
    </row>
    <row r="467" spans="3:11" ht="16">
      <c r="C467" s="6"/>
      <c r="I467" s="13"/>
      <c r="K467" s="40"/>
    </row>
    <row r="468" spans="3:11" ht="16">
      <c r="C468" s="6"/>
      <c r="I468" s="13"/>
      <c r="K468" s="40"/>
    </row>
    <row r="469" spans="3:11" ht="16">
      <c r="C469" s="6"/>
      <c r="I469" s="13"/>
      <c r="K469" s="40"/>
    </row>
    <row r="470" spans="3:11" ht="16">
      <c r="C470" s="6"/>
      <c r="I470" s="13"/>
      <c r="K470" s="40"/>
    </row>
    <row r="471" spans="3:11" ht="16">
      <c r="C471" s="6"/>
      <c r="I471" s="13"/>
      <c r="K471" s="40"/>
    </row>
    <row r="472" spans="3:11" ht="16">
      <c r="C472" s="6"/>
      <c r="I472" s="13"/>
      <c r="K472" s="40"/>
    </row>
    <row r="473" spans="3:11" ht="16">
      <c r="C473" s="6"/>
      <c r="I473" s="13"/>
      <c r="K473" s="40"/>
    </row>
    <row r="474" spans="3:11" ht="16">
      <c r="C474" s="6"/>
      <c r="I474" s="13"/>
      <c r="K474" s="40"/>
    </row>
    <row r="475" spans="3:11" ht="16">
      <c r="C475" s="6"/>
      <c r="I475" s="13"/>
      <c r="K475" s="40"/>
    </row>
    <row r="476" spans="3:11" ht="16">
      <c r="C476" s="6"/>
      <c r="I476" s="13"/>
      <c r="K476" s="40"/>
    </row>
    <row r="477" spans="3:11" ht="16">
      <c r="C477" s="6"/>
      <c r="I477" s="13"/>
      <c r="K477" s="40"/>
    </row>
    <row r="478" spans="3:11" ht="16">
      <c r="C478" s="6"/>
      <c r="I478" s="13"/>
      <c r="K478" s="40"/>
    </row>
    <row r="479" spans="3:11" ht="16">
      <c r="C479" s="6"/>
      <c r="I479" s="13"/>
      <c r="K479" s="40"/>
    </row>
    <row r="480" spans="3:11" ht="16">
      <c r="C480" s="6"/>
      <c r="I480" s="13"/>
      <c r="K480" s="40"/>
    </row>
    <row r="481" spans="3:11" ht="16">
      <c r="C481" s="6"/>
      <c r="I481" s="13"/>
      <c r="K481" s="40"/>
    </row>
    <row r="482" spans="3:11" ht="16">
      <c r="C482" s="6"/>
      <c r="I482" s="13"/>
      <c r="K482" s="40"/>
    </row>
    <row r="483" spans="3:11" ht="16">
      <c r="C483" s="6"/>
      <c r="I483" s="13"/>
      <c r="K483" s="40"/>
    </row>
    <row r="484" spans="3:11" ht="16">
      <c r="C484" s="6"/>
      <c r="I484" s="13"/>
      <c r="K484" s="40"/>
    </row>
    <row r="485" spans="3:11" ht="16">
      <c r="C485" s="6"/>
      <c r="I485" s="13"/>
      <c r="K485" s="40"/>
    </row>
    <row r="486" spans="3:11" ht="16">
      <c r="C486" s="6"/>
      <c r="I486" s="13"/>
      <c r="K486" s="40"/>
    </row>
    <row r="487" spans="3:11" ht="16">
      <c r="C487" s="6"/>
      <c r="I487" s="13"/>
      <c r="K487" s="40"/>
    </row>
    <row r="488" spans="3:11" ht="16">
      <c r="C488" s="6"/>
      <c r="I488" s="13"/>
      <c r="K488" s="40"/>
    </row>
    <row r="489" spans="3:11" ht="16">
      <c r="C489" s="6"/>
      <c r="I489" s="13"/>
      <c r="K489" s="40"/>
    </row>
    <row r="490" spans="3:11" ht="16">
      <c r="C490" s="6"/>
      <c r="I490" s="13"/>
      <c r="K490" s="40"/>
    </row>
    <row r="491" spans="3:11" ht="16">
      <c r="C491" s="6"/>
      <c r="I491" s="13"/>
      <c r="K491" s="40"/>
    </row>
    <row r="492" spans="3:11" ht="16">
      <c r="C492" s="6"/>
      <c r="I492" s="13"/>
      <c r="K492" s="40"/>
    </row>
    <row r="493" spans="3:11" ht="16">
      <c r="C493" s="6"/>
      <c r="I493" s="13"/>
      <c r="K493" s="40"/>
    </row>
    <row r="494" spans="3:11" ht="16">
      <c r="C494" s="6"/>
      <c r="I494" s="13"/>
      <c r="K494" s="40"/>
    </row>
    <row r="495" spans="3:11" ht="16">
      <c r="C495" s="6"/>
      <c r="I495" s="13"/>
      <c r="K495" s="40"/>
    </row>
    <row r="496" spans="3:11" ht="16">
      <c r="C496" s="6"/>
      <c r="I496" s="13"/>
      <c r="K496" s="40"/>
    </row>
    <row r="497" spans="3:11" ht="16">
      <c r="C497" s="6"/>
      <c r="I497" s="13"/>
      <c r="K497" s="40"/>
    </row>
    <row r="498" spans="3:11" ht="16">
      <c r="C498" s="6"/>
      <c r="I498" s="13"/>
      <c r="K498" s="40"/>
    </row>
    <row r="499" spans="3:11" ht="16">
      <c r="C499" s="6"/>
      <c r="I499" s="13"/>
      <c r="K499" s="40"/>
    </row>
    <row r="500" spans="3:11" ht="16">
      <c r="C500" s="6"/>
      <c r="I500" s="13"/>
      <c r="K500" s="40"/>
    </row>
    <row r="501" spans="3:11" ht="16">
      <c r="C501" s="6"/>
      <c r="I501" s="13"/>
      <c r="K501" s="40"/>
    </row>
    <row r="502" spans="3:11" ht="16">
      <c r="C502" s="6"/>
      <c r="I502" s="13"/>
      <c r="K502" s="40"/>
    </row>
    <row r="503" spans="3:11" ht="16">
      <c r="C503" s="6"/>
      <c r="I503" s="13"/>
      <c r="K503" s="40"/>
    </row>
    <row r="504" spans="3:11" ht="16">
      <c r="C504" s="6"/>
      <c r="I504" s="13"/>
      <c r="K504" s="40"/>
    </row>
    <row r="505" spans="3:11" ht="16">
      <c r="C505" s="6"/>
      <c r="I505" s="13"/>
      <c r="K505" s="40"/>
    </row>
    <row r="506" spans="3:11" ht="16">
      <c r="C506" s="6"/>
      <c r="I506" s="13"/>
      <c r="K506" s="40"/>
    </row>
    <row r="507" spans="3:11" ht="16">
      <c r="C507" s="6"/>
      <c r="I507" s="13"/>
      <c r="K507" s="40"/>
    </row>
    <row r="508" spans="3:11" ht="16">
      <c r="C508" s="6"/>
      <c r="I508" s="13"/>
      <c r="K508" s="40"/>
    </row>
    <row r="509" spans="3:11" ht="16">
      <c r="C509" s="6"/>
      <c r="I509" s="13"/>
      <c r="K509" s="40"/>
    </row>
    <row r="510" spans="3:11" ht="16">
      <c r="C510" s="6"/>
      <c r="I510" s="13"/>
      <c r="K510" s="40"/>
    </row>
    <row r="511" spans="3:11" ht="16">
      <c r="C511" s="6"/>
      <c r="I511" s="13"/>
      <c r="K511" s="40"/>
    </row>
    <row r="512" spans="3:11" ht="16">
      <c r="C512" s="6"/>
      <c r="I512" s="13"/>
      <c r="K512" s="40"/>
    </row>
    <row r="513" spans="3:11" ht="16">
      <c r="C513" s="6"/>
      <c r="I513" s="13"/>
      <c r="K513" s="40"/>
    </row>
    <row r="514" spans="3:11" ht="16">
      <c r="C514" s="6"/>
      <c r="I514" s="13"/>
      <c r="K514" s="40"/>
    </row>
    <row r="515" spans="3:11" ht="16">
      <c r="C515" s="6"/>
      <c r="I515" s="13"/>
      <c r="K515" s="40"/>
    </row>
    <row r="516" spans="3:11" ht="16">
      <c r="C516" s="6"/>
      <c r="I516" s="13"/>
      <c r="K516" s="40"/>
    </row>
    <row r="517" spans="3:11" ht="16">
      <c r="C517" s="6"/>
      <c r="I517" s="13"/>
      <c r="K517" s="40"/>
    </row>
    <row r="518" spans="3:11" ht="16">
      <c r="C518" s="6"/>
      <c r="I518" s="13"/>
      <c r="K518" s="40"/>
    </row>
    <row r="519" spans="3:11" ht="16">
      <c r="C519" s="6"/>
      <c r="I519" s="13"/>
      <c r="K519" s="40"/>
    </row>
    <row r="520" spans="3:11" ht="16">
      <c r="C520" s="6"/>
      <c r="I520" s="13"/>
      <c r="K520" s="40"/>
    </row>
    <row r="521" spans="3:11" ht="16">
      <c r="C521" s="6"/>
      <c r="I521" s="13"/>
      <c r="K521" s="40"/>
    </row>
    <row r="522" spans="3:11" ht="16">
      <c r="C522" s="6"/>
      <c r="I522" s="13"/>
      <c r="K522" s="40"/>
    </row>
    <row r="523" spans="3:11" ht="16">
      <c r="C523" s="6"/>
      <c r="I523" s="13"/>
      <c r="K523" s="40"/>
    </row>
    <row r="524" spans="3:11" ht="16">
      <c r="C524" s="6"/>
      <c r="I524" s="13"/>
      <c r="K524" s="40"/>
    </row>
    <row r="525" spans="3:11" ht="16">
      <c r="C525" s="6"/>
      <c r="I525" s="13"/>
      <c r="K525" s="40"/>
    </row>
    <row r="526" spans="3:11" ht="16">
      <c r="C526" s="6"/>
      <c r="I526" s="13"/>
      <c r="K526" s="40"/>
    </row>
    <row r="527" spans="3:11" ht="16">
      <c r="C527" s="6"/>
      <c r="I527" s="13"/>
      <c r="K527" s="40"/>
    </row>
    <row r="528" spans="3:11" ht="16">
      <c r="C528" s="6"/>
      <c r="I528" s="13"/>
      <c r="K528" s="40"/>
    </row>
    <row r="529" spans="3:11" ht="16">
      <c r="C529" s="6"/>
      <c r="I529" s="13"/>
      <c r="K529" s="40"/>
    </row>
    <row r="530" spans="3:11" ht="16">
      <c r="C530" s="6"/>
      <c r="I530" s="13"/>
      <c r="K530" s="40"/>
    </row>
    <row r="531" spans="3:11" ht="16">
      <c r="C531" s="6"/>
      <c r="I531" s="13"/>
      <c r="K531" s="40"/>
    </row>
    <row r="532" spans="3:11" ht="16">
      <c r="C532" s="6"/>
      <c r="I532" s="13"/>
      <c r="K532" s="40"/>
    </row>
    <row r="533" spans="3:11" ht="16">
      <c r="C533" s="6"/>
      <c r="I533" s="13"/>
      <c r="K533" s="40"/>
    </row>
    <row r="534" spans="3:11" ht="16">
      <c r="C534" s="6"/>
      <c r="I534" s="13"/>
      <c r="K534" s="40"/>
    </row>
    <row r="535" spans="3:11" ht="16">
      <c r="C535" s="6"/>
      <c r="I535" s="13"/>
      <c r="K535" s="40"/>
    </row>
    <row r="536" spans="3:11" ht="16">
      <c r="C536" s="6"/>
      <c r="I536" s="13"/>
      <c r="K536" s="40"/>
    </row>
    <row r="537" spans="3:11" ht="16">
      <c r="C537" s="6"/>
      <c r="I537" s="13"/>
      <c r="K537" s="40"/>
    </row>
    <row r="538" spans="3:11" ht="16">
      <c r="C538" s="6"/>
      <c r="I538" s="13"/>
      <c r="K538" s="40"/>
    </row>
    <row r="539" spans="3:11" ht="16">
      <c r="C539" s="6"/>
      <c r="I539" s="13"/>
      <c r="K539" s="40"/>
    </row>
    <row r="540" spans="3:11" ht="16">
      <c r="C540" s="6"/>
      <c r="I540" s="13"/>
      <c r="K540" s="40"/>
    </row>
    <row r="541" spans="3:11" ht="16">
      <c r="C541" s="6"/>
      <c r="I541" s="13"/>
      <c r="K541" s="40"/>
    </row>
    <row r="542" spans="3:11" ht="16">
      <c r="C542" s="6"/>
      <c r="I542" s="13"/>
      <c r="K542" s="40"/>
    </row>
    <row r="543" spans="3:11" ht="16">
      <c r="C543" s="6"/>
      <c r="I543" s="13"/>
      <c r="K543" s="40"/>
    </row>
    <row r="544" spans="3:11" ht="16">
      <c r="C544" s="6"/>
      <c r="I544" s="13"/>
      <c r="K544" s="40"/>
    </row>
    <row r="545" spans="3:11" ht="16">
      <c r="C545" s="6"/>
      <c r="I545" s="13"/>
      <c r="K545" s="40"/>
    </row>
    <row r="546" spans="3:11" ht="16">
      <c r="C546" s="6"/>
      <c r="I546" s="13"/>
      <c r="K546" s="40"/>
    </row>
    <row r="547" spans="3:11" ht="16">
      <c r="C547" s="6"/>
      <c r="I547" s="13"/>
      <c r="K547" s="40"/>
    </row>
    <row r="548" spans="3:11" ht="16">
      <c r="C548" s="6"/>
      <c r="I548" s="13"/>
      <c r="K548" s="40"/>
    </row>
    <row r="549" spans="3:11" ht="16">
      <c r="C549" s="6"/>
      <c r="I549" s="13"/>
      <c r="K549" s="40"/>
    </row>
    <row r="550" spans="3:11" ht="16">
      <c r="C550" s="6"/>
      <c r="I550" s="13"/>
      <c r="K550" s="40"/>
    </row>
    <row r="551" spans="3:11" ht="16">
      <c r="C551" s="6"/>
      <c r="I551" s="13"/>
      <c r="K551" s="40"/>
    </row>
    <row r="552" spans="3:11" ht="16">
      <c r="C552" s="6"/>
      <c r="I552" s="13"/>
      <c r="K552" s="40"/>
    </row>
    <row r="553" spans="3:11" ht="16">
      <c r="C553" s="6"/>
      <c r="I553" s="13"/>
      <c r="K553" s="40"/>
    </row>
    <row r="554" spans="3:11" ht="16">
      <c r="C554" s="6"/>
      <c r="I554" s="13"/>
      <c r="K554" s="40"/>
    </row>
    <row r="555" spans="3:11" ht="16">
      <c r="C555" s="6"/>
      <c r="I555" s="13"/>
      <c r="K555" s="40"/>
    </row>
    <row r="556" spans="3:11" ht="16">
      <c r="C556" s="6"/>
      <c r="I556" s="13"/>
      <c r="K556" s="40"/>
    </row>
    <row r="557" spans="3:11" ht="16">
      <c r="C557" s="6"/>
      <c r="I557" s="13"/>
      <c r="K557" s="40"/>
    </row>
    <row r="558" spans="3:11" ht="16">
      <c r="C558" s="6"/>
      <c r="I558" s="13"/>
      <c r="K558" s="40"/>
    </row>
    <row r="559" spans="3:11" ht="16">
      <c r="C559" s="6"/>
      <c r="I559" s="13"/>
      <c r="K559" s="40"/>
    </row>
    <row r="560" spans="3:11" ht="16">
      <c r="C560" s="6"/>
      <c r="I560" s="13"/>
      <c r="K560" s="40"/>
    </row>
    <row r="561" spans="3:11" ht="16">
      <c r="C561" s="6"/>
      <c r="I561" s="13"/>
      <c r="K561" s="40"/>
    </row>
    <row r="562" spans="3:11" ht="16">
      <c r="C562" s="6"/>
      <c r="I562" s="13"/>
      <c r="K562" s="40"/>
    </row>
    <row r="563" spans="3:11" ht="16">
      <c r="C563" s="6"/>
      <c r="I563" s="13"/>
      <c r="K563" s="40"/>
    </row>
    <row r="564" spans="3:11" ht="16">
      <c r="C564" s="6"/>
      <c r="I564" s="13"/>
      <c r="K564" s="40"/>
    </row>
    <row r="565" spans="3:11" ht="16">
      <c r="C565" s="6"/>
      <c r="I565" s="13"/>
      <c r="K565" s="40"/>
    </row>
    <row r="566" spans="3:11" ht="16">
      <c r="C566" s="6"/>
      <c r="I566" s="13"/>
      <c r="K566" s="40"/>
    </row>
    <row r="567" spans="3:11" ht="16">
      <c r="C567" s="6"/>
      <c r="I567" s="13"/>
      <c r="K567" s="40"/>
    </row>
    <row r="568" spans="3:11" ht="16">
      <c r="C568" s="6"/>
      <c r="I568" s="13"/>
      <c r="K568" s="40"/>
    </row>
    <row r="569" spans="3:11" ht="16">
      <c r="C569" s="6"/>
      <c r="I569" s="13"/>
      <c r="K569" s="40"/>
    </row>
    <row r="570" spans="3:11" ht="16">
      <c r="C570" s="6"/>
      <c r="I570" s="13"/>
      <c r="K570" s="40"/>
    </row>
    <row r="571" spans="3:11" ht="16">
      <c r="C571" s="6"/>
      <c r="I571" s="13"/>
      <c r="K571" s="40"/>
    </row>
    <row r="572" spans="3:11" ht="16">
      <c r="C572" s="6"/>
      <c r="I572" s="13"/>
      <c r="K572" s="40"/>
    </row>
    <row r="573" spans="3:11" ht="16">
      <c r="C573" s="6"/>
      <c r="I573" s="13"/>
      <c r="K573" s="40"/>
    </row>
    <row r="574" spans="3:11" ht="16">
      <c r="C574" s="6"/>
      <c r="I574" s="13"/>
      <c r="K574" s="40"/>
    </row>
    <row r="575" spans="3:11" ht="16">
      <c r="C575" s="6"/>
      <c r="I575" s="13"/>
      <c r="K575" s="40"/>
    </row>
    <row r="576" spans="3:11" ht="16">
      <c r="C576" s="6"/>
      <c r="I576" s="13"/>
      <c r="K576" s="40"/>
    </row>
    <row r="577" spans="3:11" ht="16">
      <c r="C577" s="6"/>
      <c r="I577" s="13"/>
      <c r="K577" s="40"/>
    </row>
    <row r="578" spans="3:11" ht="16">
      <c r="C578" s="6"/>
      <c r="I578" s="13"/>
      <c r="K578" s="40"/>
    </row>
    <row r="579" spans="3:11" ht="16">
      <c r="C579" s="6"/>
      <c r="I579" s="13"/>
      <c r="K579" s="40"/>
    </row>
    <row r="580" spans="3:11" ht="16">
      <c r="C580" s="6"/>
      <c r="I580" s="13"/>
      <c r="K580" s="40"/>
    </row>
    <row r="581" spans="3:11" ht="16">
      <c r="C581" s="6"/>
      <c r="I581" s="13"/>
      <c r="K581" s="40"/>
    </row>
    <row r="582" spans="3:11" ht="16">
      <c r="C582" s="6"/>
      <c r="I582" s="13"/>
      <c r="K582" s="40"/>
    </row>
    <row r="583" spans="3:11" ht="16">
      <c r="C583" s="6"/>
      <c r="I583" s="13"/>
      <c r="K583" s="40"/>
    </row>
    <row r="584" spans="3:11" ht="16">
      <c r="C584" s="6"/>
      <c r="I584" s="13"/>
      <c r="K584" s="40"/>
    </row>
    <row r="585" spans="3:11" ht="16">
      <c r="C585" s="6"/>
      <c r="I585" s="13"/>
      <c r="K585" s="40"/>
    </row>
    <row r="586" spans="3:11" ht="16">
      <c r="C586" s="6"/>
      <c r="I586" s="13"/>
      <c r="K586" s="40"/>
    </row>
    <row r="587" spans="3:11" ht="16">
      <c r="C587" s="6"/>
      <c r="I587" s="13"/>
      <c r="K587" s="40"/>
    </row>
    <row r="588" spans="3:11" ht="16">
      <c r="C588" s="6"/>
      <c r="I588" s="13"/>
      <c r="K588" s="40"/>
    </row>
    <row r="589" spans="3:11" ht="16">
      <c r="C589" s="6"/>
      <c r="I589" s="13"/>
      <c r="K589" s="40"/>
    </row>
    <row r="590" spans="3:11" ht="16">
      <c r="C590" s="6"/>
      <c r="I590" s="13"/>
      <c r="K590" s="40"/>
    </row>
    <row r="591" spans="3:11" ht="16">
      <c r="C591" s="6"/>
      <c r="I591" s="13"/>
      <c r="K591" s="40"/>
    </row>
    <row r="592" spans="3:11" ht="16">
      <c r="C592" s="6"/>
      <c r="I592" s="13"/>
      <c r="K592" s="40"/>
    </row>
    <row r="593" spans="3:11" ht="16">
      <c r="C593" s="6"/>
      <c r="I593" s="13"/>
      <c r="K593" s="40"/>
    </row>
    <row r="594" spans="3:11" ht="16">
      <c r="C594" s="6"/>
      <c r="I594" s="13"/>
      <c r="K594" s="40"/>
    </row>
    <row r="595" spans="3:11" ht="16">
      <c r="C595" s="6"/>
      <c r="I595" s="13"/>
      <c r="K595" s="40"/>
    </row>
    <row r="596" spans="3:11" ht="16">
      <c r="C596" s="6"/>
      <c r="I596" s="13"/>
      <c r="K596" s="40"/>
    </row>
    <row r="597" spans="3:11" ht="16">
      <c r="C597" s="6"/>
      <c r="I597" s="13"/>
      <c r="K597" s="40"/>
    </row>
    <row r="598" spans="3:11" ht="16">
      <c r="C598" s="6"/>
      <c r="I598" s="13"/>
      <c r="K598" s="40"/>
    </row>
    <row r="599" spans="3:11" ht="16">
      <c r="C599" s="6"/>
      <c r="I599" s="13"/>
      <c r="K599" s="40"/>
    </row>
    <row r="600" spans="3:11" ht="16">
      <c r="C600" s="6"/>
      <c r="I600" s="13"/>
      <c r="K600" s="40"/>
    </row>
    <row r="601" spans="3:11" ht="16">
      <c r="C601" s="6"/>
      <c r="I601" s="13"/>
      <c r="K601" s="40"/>
    </row>
    <row r="602" spans="3:11" ht="16">
      <c r="C602" s="6"/>
      <c r="I602" s="13"/>
      <c r="K602" s="40"/>
    </row>
    <row r="603" spans="3:11" ht="16">
      <c r="C603" s="6"/>
      <c r="I603" s="13"/>
      <c r="K603" s="40"/>
    </row>
    <row r="604" spans="3:11" ht="16">
      <c r="C604" s="6"/>
      <c r="I604" s="13"/>
      <c r="K604" s="40"/>
    </row>
    <row r="605" spans="3:11" ht="16">
      <c r="C605" s="6"/>
      <c r="I605" s="13"/>
      <c r="K605" s="40"/>
    </row>
    <row r="606" spans="3:11" ht="16">
      <c r="C606" s="6"/>
      <c r="I606" s="13"/>
      <c r="K606" s="40"/>
    </row>
    <row r="607" spans="3:11" ht="16">
      <c r="C607" s="6"/>
      <c r="I607" s="13"/>
      <c r="K607" s="40"/>
    </row>
    <row r="608" spans="3:11" ht="16">
      <c r="C608" s="6"/>
      <c r="I608" s="13"/>
      <c r="K608" s="40"/>
    </row>
    <row r="609" spans="3:11" ht="16">
      <c r="C609" s="6"/>
      <c r="I609" s="13"/>
      <c r="K609" s="40"/>
    </row>
    <row r="610" spans="3:11" ht="16">
      <c r="C610" s="6"/>
      <c r="I610" s="13"/>
      <c r="K610" s="40"/>
    </row>
    <row r="611" spans="3:11" ht="16">
      <c r="C611" s="6"/>
      <c r="I611" s="13"/>
      <c r="K611" s="40"/>
    </row>
    <row r="612" spans="3:11" ht="16">
      <c r="C612" s="6"/>
      <c r="I612" s="13"/>
      <c r="K612" s="40"/>
    </row>
    <row r="613" spans="3:11" ht="16">
      <c r="C613" s="6"/>
      <c r="I613" s="13"/>
      <c r="K613" s="40"/>
    </row>
    <row r="614" spans="3:11" ht="16">
      <c r="C614" s="6"/>
      <c r="I614" s="13"/>
      <c r="K614" s="40"/>
    </row>
    <row r="615" spans="3:11" ht="16">
      <c r="C615" s="6"/>
      <c r="I615" s="13"/>
      <c r="K615" s="40"/>
    </row>
    <row r="616" spans="3:11" ht="16">
      <c r="C616" s="6"/>
      <c r="I616" s="13"/>
      <c r="K616" s="40"/>
    </row>
    <row r="617" spans="3:11" ht="16">
      <c r="C617" s="6"/>
      <c r="I617" s="13"/>
      <c r="K617" s="40"/>
    </row>
    <row r="618" spans="3:11" ht="16">
      <c r="C618" s="6"/>
      <c r="I618" s="13"/>
      <c r="K618" s="40"/>
    </row>
    <row r="619" spans="3:11" ht="16">
      <c r="C619" s="6"/>
      <c r="I619" s="13"/>
      <c r="K619" s="40"/>
    </row>
    <row r="620" spans="3:11" ht="16">
      <c r="C620" s="6"/>
      <c r="I620" s="13"/>
      <c r="K620" s="40"/>
    </row>
    <row r="621" spans="3:11" ht="16">
      <c r="C621" s="6"/>
      <c r="I621" s="13"/>
      <c r="K621" s="40"/>
    </row>
    <row r="622" spans="3:11" ht="16">
      <c r="C622" s="6"/>
      <c r="I622" s="13"/>
      <c r="K622" s="40"/>
    </row>
    <row r="623" spans="3:11" ht="16">
      <c r="C623" s="6"/>
      <c r="I623" s="13"/>
      <c r="K623" s="40"/>
    </row>
    <row r="624" spans="3:11" ht="16">
      <c r="C624" s="6"/>
      <c r="I624" s="13"/>
      <c r="K624" s="40"/>
    </row>
    <row r="625" spans="3:11" ht="16">
      <c r="C625" s="6"/>
      <c r="I625" s="13"/>
      <c r="K625" s="40"/>
    </row>
    <row r="626" spans="3:11" ht="16">
      <c r="C626" s="6"/>
      <c r="I626" s="13"/>
      <c r="K626" s="40"/>
    </row>
    <row r="627" spans="3:11" ht="16">
      <c r="C627" s="6"/>
      <c r="I627" s="13"/>
      <c r="K627" s="40"/>
    </row>
    <row r="628" spans="3:11" ht="16">
      <c r="C628" s="6"/>
      <c r="I628" s="13"/>
      <c r="K628" s="40"/>
    </row>
    <row r="629" spans="3:11" ht="16">
      <c r="C629" s="6"/>
      <c r="I629" s="13"/>
      <c r="K629" s="40"/>
    </row>
    <row r="630" spans="3:11" ht="16">
      <c r="C630" s="6"/>
      <c r="I630" s="13"/>
      <c r="K630" s="40"/>
    </row>
    <row r="631" spans="3:11" ht="16">
      <c r="C631" s="6"/>
      <c r="I631" s="13"/>
      <c r="K631" s="40"/>
    </row>
    <row r="632" spans="3:11" ht="16">
      <c r="C632" s="6"/>
      <c r="I632" s="13"/>
      <c r="K632" s="40"/>
    </row>
    <row r="633" spans="3:11" ht="16">
      <c r="C633" s="6"/>
      <c r="I633" s="13"/>
      <c r="K633" s="40"/>
    </row>
    <row r="634" spans="3:11" ht="16">
      <c r="C634" s="6"/>
      <c r="I634" s="13"/>
      <c r="K634" s="40"/>
    </row>
    <row r="635" spans="3:11" ht="16">
      <c r="C635" s="6"/>
      <c r="I635" s="13"/>
      <c r="K635" s="40"/>
    </row>
    <row r="636" spans="3:11" ht="16">
      <c r="C636" s="6"/>
      <c r="I636" s="13"/>
      <c r="K636" s="40"/>
    </row>
    <row r="637" spans="3:11" ht="16">
      <c r="C637" s="6"/>
      <c r="I637" s="13"/>
      <c r="K637" s="40"/>
    </row>
    <row r="638" spans="3:11" ht="16">
      <c r="C638" s="6"/>
      <c r="I638" s="13"/>
      <c r="K638" s="40"/>
    </row>
    <row r="639" spans="3:11" ht="16">
      <c r="C639" s="6"/>
      <c r="I639" s="13"/>
      <c r="K639" s="40"/>
    </row>
    <row r="640" spans="3:11" ht="16">
      <c r="C640" s="6"/>
      <c r="I640" s="13"/>
      <c r="K640" s="40"/>
    </row>
    <row r="641" spans="3:11" ht="16">
      <c r="C641" s="6"/>
      <c r="I641" s="13"/>
      <c r="K641" s="40"/>
    </row>
    <row r="642" spans="3:11" ht="16">
      <c r="C642" s="6"/>
      <c r="I642" s="13"/>
      <c r="K642" s="40"/>
    </row>
    <row r="643" spans="3:11" ht="16">
      <c r="C643" s="6"/>
      <c r="I643" s="13"/>
      <c r="K643" s="40"/>
    </row>
    <row r="644" spans="3:11" ht="16">
      <c r="C644" s="6"/>
      <c r="I644" s="13"/>
      <c r="K644" s="40"/>
    </row>
    <row r="645" spans="3:11" ht="16">
      <c r="C645" s="6"/>
      <c r="I645" s="13"/>
      <c r="K645" s="40"/>
    </row>
    <row r="646" spans="3:11" ht="16">
      <c r="C646" s="6"/>
      <c r="I646" s="13"/>
      <c r="K646" s="40"/>
    </row>
    <row r="647" spans="3:11" ht="16">
      <c r="C647" s="6"/>
      <c r="I647" s="13"/>
      <c r="K647" s="40"/>
    </row>
    <row r="648" spans="3:11" ht="16">
      <c r="C648" s="6"/>
      <c r="I648" s="13"/>
      <c r="K648" s="40"/>
    </row>
    <row r="649" spans="3:11" ht="16">
      <c r="C649" s="6"/>
      <c r="I649" s="13"/>
      <c r="K649" s="40"/>
    </row>
    <row r="650" spans="3:11" ht="16">
      <c r="C650" s="6"/>
      <c r="I650" s="13"/>
      <c r="K650" s="40"/>
    </row>
    <row r="651" spans="3:11" ht="16">
      <c r="C651" s="6"/>
      <c r="I651" s="13"/>
      <c r="K651" s="40"/>
    </row>
    <row r="652" spans="3:11" ht="16">
      <c r="C652" s="6"/>
      <c r="I652" s="13"/>
      <c r="K652" s="40"/>
    </row>
    <row r="653" spans="3:11" ht="16">
      <c r="C653" s="6"/>
      <c r="I653" s="13"/>
      <c r="K653" s="40"/>
    </row>
    <row r="654" spans="3:11" ht="16">
      <c r="C654" s="6"/>
      <c r="I654" s="13"/>
      <c r="K654" s="40"/>
    </row>
    <row r="655" spans="3:11" ht="16">
      <c r="C655" s="6"/>
      <c r="I655" s="13"/>
      <c r="K655" s="40"/>
    </row>
    <row r="656" spans="3:11" ht="16">
      <c r="C656" s="6"/>
      <c r="I656" s="13"/>
      <c r="K656" s="40"/>
    </row>
    <row r="657" spans="3:11" ht="16">
      <c r="C657" s="6"/>
      <c r="I657" s="13"/>
      <c r="K657" s="40"/>
    </row>
    <row r="658" spans="3:11" ht="16">
      <c r="C658" s="6"/>
      <c r="I658" s="13"/>
      <c r="K658" s="40"/>
    </row>
    <row r="659" spans="3:11" ht="16">
      <c r="C659" s="6"/>
      <c r="I659" s="13"/>
      <c r="K659" s="40"/>
    </row>
    <row r="660" spans="3:11" ht="16">
      <c r="C660" s="6"/>
      <c r="I660" s="13"/>
      <c r="K660" s="40"/>
    </row>
    <row r="661" spans="3:11" ht="16">
      <c r="C661" s="6"/>
      <c r="I661" s="13"/>
      <c r="K661" s="40"/>
    </row>
    <row r="662" spans="3:11" ht="16">
      <c r="C662" s="6"/>
      <c r="I662" s="13"/>
      <c r="K662" s="40"/>
    </row>
    <row r="663" spans="3:11" ht="16">
      <c r="C663" s="6"/>
      <c r="I663" s="13"/>
      <c r="K663" s="40"/>
    </row>
    <row r="664" spans="3:11" ht="16">
      <c r="C664" s="6"/>
      <c r="I664" s="13"/>
      <c r="K664" s="40"/>
    </row>
    <row r="665" spans="3:11" ht="16">
      <c r="C665" s="6"/>
      <c r="I665" s="13"/>
      <c r="K665" s="40"/>
    </row>
    <row r="666" spans="3:11" ht="16">
      <c r="C666" s="6"/>
      <c r="I666" s="13"/>
      <c r="K666" s="40"/>
    </row>
    <row r="667" spans="3:11" ht="16">
      <c r="C667" s="6"/>
      <c r="I667" s="13"/>
      <c r="K667" s="40"/>
    </row>
    <row r="668" spans="3:11" ht="16">
      <c r="C668" s="6"/>
      <c r="I668" s="13"/>
      <c r="K668" s="40"/>
    </row>
    <row r="669" spans="3:11" ht="16">
      <c r="C669" s="6"/>
      <c r="I669" s="13"/>
      <c r="K669" s="40"/>
    </row>
    <row r="670" spans="3:11" ht="16">
      <c r="C670" s="6"/>
      <c r="I670" s="13"/>
      <c r="K670" s="40"/>
    </row>
    <row r="671" spans="3:11" ht="16">
      <c r="C671" s="6"/>
      <c r="I671" s="13"/>
      <c r="K671" s="40"/>
    </row>
    <row r="672" spans="3:11" ht="16">
      <c r="C672" s="6"/>
      <c r="I672" s="13"/>
      <c r="K672" s="40"/>
    </row>
    <row r="673" spans="3:11" ht="16">
      <c r="C673" s="6"/>
      <c r="I673" s="13"/>
      <c r="K673" s="40"/>
    </row>
    <row r="674" spans="3:11" ht="16">
      <c r="C674" s="6"/>
      <c r="I674" s="13"/>
      <c r="K674" s="40"/>
    </row>
    <row r="675" spans="3:11" ht="16">
      <c r="C675" s="6"/>
      <c r="I675" s="13"/>
      <c r="K675" s="40"/>
    </row>
    <row r="676" spans="3:11" ht="16">
      <c r="C676" s="6"/>
      <c r="I676" s="13"/>
      <c r="K676" s="40"/>
    </row>
    <row r="677" spans="3:11" ht="16">
      <c r="C677" s="6"/>
      <c r="I677" s="13"/>
      <c r="K677" s="40"/>
    </row>
    <row r="678" spans="3:11" ht="16">
      <c r="C678" s="6"/>
      <c r="I678" s="13"/>
      <c r="K678" s="40"/>
    </row>
    <row r="679" spans="3:11" ht="16">
      <c r="C679" s="6"/>
      <c r="I679" s="13"/>
      <c r="K679" s="40"/>
    </row>
    <row r="680" spans="3:11" ht="16">
      <c r="C680" s="6"/>
      <c r="I680" s="13"/>
      <c r="K680" s="40"/>
    </row>
    <row r="681" spans="3:11" ht="16">
      <c r="C681" s="6"/>
      <c r="I681" s="13"/>
      <c r="K681" s="40"/>
    </row>
    <row r="682" spans="3:11" ht="16">
      <c r="C682" s="6"/>
      <c r="I682" s="13"/>
      <c r="K682" s="40"/>
    </row>
    <row r="683" spans="3:11" ht="16">
      <c r="C683" s="6"/>
      <c r="I683" s="13"/>
      <c r="K683" s="40"/>
    </row>
    <row r="684" spans="3:11" ht="16">
      <c r="C684" s="6"/>
      <c r="I684" s="13"/>
      <c r="K684" s="40"/>
    </row>
    <row r="685" spans="3:11" ht="16">
      <c r="C685" s="6"/>
      <c r="I685" s="13"/>
      <c r="K685" s="40"/>
    </row>
    <row r="686" spans="3:11" ht="16">
      <c r="C686" s="6"/>
      <c r="I686" s="13"/>
      <c r="K686" s="40"/>
    </row>
    <row r="687" spans="3:11" ht="16">
      <c r="C687" s="6"/>
      <c r="I687" s="13"/>
      <c r="K687" s="40"/>
    </row>
    <row r="688" spans="3:11" ht="16">
      <c r="C688" s="6"/>
      <c r="I688" s="13"/>
      <c r="K688" s="40"/>
    </row>
    <row r="689" spans="3:11" ht="16">
      <c r="C689" s="6"/>
      <c r="I689" s="13"/>
      <c r="K689" s="40"/>
    </row>
    <row r="690" spans="3:11" ht="16">
      <c r="C690" s="6"/>
      <c r="I690" s="13"/>
      <c r="K690" s="40"/>
    </row>
    <row r="691" spans="3:11" ht="16">
      <c r="C691" s="6"/>
      <c r="I691" s="13"/>
      <c r="K691" s="40"/>
    </row>
    <row r="692" spans="3:11" ht="16">
      <c r="C692" s="6"/>
      <c r="I692" s="13"/>
      <c r="K692" s="40"/>
    </row>
    <row r="693" spans="3:11" ht="16">
      <c r="C693" s="6"/>
      <c r="I693" s="13"/>
      <c r="K693" s="40"/>
    </row>
    <row r="694" spans="3:11" ht="16">
      <c r="C694" s="6"/>
      <c r="I694" s="13"/>
      <c r="K694" s="40"/>
    </row>
    <row r="695" spans="3:11" ht="16">
      <c r="C695" s="6"/>
      <c r="I695" s="13"/>
      <c r="K695" s="40"/>
    </row>
    <row r="696" spans="3:11" ht="16">
      <c r="C696" s="6"/>
      <c r="I696" s="13"/>
      <c r="K696" s="40"/>
    </row>
    <row r="697" spans="3:11" ht="16">
      <c r="C697" s="6"/>
      <c r="I697" s="13"/>
      <c r="K697" s="40"/>
    </row>
    <row r="698" spans="3:11" ht="16">
      <c r="C698" s="6"/>
      <c r="I698" s="13"/>
      <c r="K698" s="40"/>
    </row>
    <row r="699" spans="3:11" ht="16">
      <c r="C699" s="6"/>
      <c r="I699" s="13"/>
      <c r="K699" s="40"/>
    </row>
    <row r="700" spans="3:11" ht="16">
      <c r="C700" s="6"/>
      <c r="I700" s="13"/>
      <c r="K700" s="40"/>
    </row>
    <row r="701" spans="3:11" ht="16">
      <c r="C701" s="6"/>
      <c r="I701" s="13"/>
      <c r="K701" s="40"/>
    </row>
    <row r="702" spans="3:11" ht="16">
      <c r="C702" s="6"/>
      <c r="I702" s="13"/>
      <c r="K702" s="40"/>
    </row>
    <row r="703" spans="3:11" ht="16">
      <c r="C703" s="6"/>
      <c r="I703" s="13"/>
      <c r="K703" s="40"/>
    </row>
    <row r="704" spans="3:11" ht="16">
      <c r="C704" s="6"/>
      <c r="I704" s="13"/>
      <c r="K704" s="40"/>
    </row>
    <row r="705" spans="3:11" ht="16">
      <c r="C705" s="6"/>
      <c r="I705" s="13"/>
      <c r="K705" s="40"/>
    </row>
    <row r="706" spans="3:11" ht="16">
      <c r="C706" s="6"/>
      <c r="I706" s="13"/>
      <c r="K706" s="40"/>
    </row>
    <row r="707" spans="3:11" ht="16">
      <c r="C707" s="6"/>
      <c r="I707" s="13"/>
      <c r="K707" s="40"/>
    </row>
    <row r="708" spans="3:11" ht="16">
      <c r="C708" s="6"/>
      <c r="I708" s="13"/>
      <c r="K708" s="40"/>
    </row>
    <row r="709" spans="3:11" ht="16">
      <c r="C709" s="6"/>
      <c r="I709" s="13"/>
      <c r="K709" s="40"/>
    </row>
    <row r="710" spans="3:11" ht="16">
      <c r="C710" s="6"/>
      <c r="I710" s="13"/>
      <c r="K710" s="40"/>
    </row>
    <row r="711" spans="3:11" ht="16">
      <c r="C711" s="6"/>
      <c r="I711" s="13"/>
      <c r="K711" s="40"/>
    </row>
    <row r="712" spans="3:11" ht="16">
      <c r="C712" s="6"/>
      <c r="I712" s="13"/>
      <c r="K712" s="40"/>
    </row>
    <row r="713" spans="3:11" ht="16">
      <c r="C713" s="6"/>
      <c r="I713" s="13"/>
      <c r="K713" s="40"/>
    </row>
    <row r="714" spans="3:11" ht="16">
      <c r="C714" s="6"/>
      <c r="I714" s="13"/>
      <c r="K714" s="40"/>
    </row>
    <row r="715" spans="3:11" ht="16">
      <c r="C715" s="6"/>
      <c r="I715" s="13"/>
      <c r="K715" s="40"/>
    </row>
    <row r="716" spans="3:11" ht="16">
      <c r="C716" s="6"/>
      <c r="I716" s="13"/>
      <c r="K716" s="40"/>
    </row>
    <row r="717" spans="3:11" ht="16">
      <c r="C717" s="6"/>
      <c r="I717" s="13"/>
      <c r="K717" s="40"/>
    </row>
    <row r="718" spans="3:11" ht="16">
      <c r="C718" s="6"/>
      <c r="I718" s="13"/>
      <c r="K718" s="40"/>
    </row>
    <row r="719" spans="3:11" ht="16">
      <c r="C719" s="6"/>
      <c r="I719" s="13"/>
      <c r="K719" s="40"/>
    </row>
    <row r="720" spans="3:11" ht="16">
      <c r="C720" s="6"/>
      <c r="I720" s="13"/>
      <c r="K720" s="40"/>
    </row>
    <row r="721" spans="3:11" ht="16">
      <c r="C721" s="6"/>
      <c r="I721" s="13"/>
      <c r="K721" s="40"/>
    </row>
    <row r="722" spans="3:11" ht="16">
      <c r="C722" s="6"/>
      <c r="I722" s="13"/>
      <c r="K722" s="40"/>
    </row>
    <row r="723" spans="3:11" ht="16">
      <c r="C723" s="6"/>
      <c r="I723" s="13"/>
      <c r="K723" s="40"/>
    </row>
    <row r="724" spans="3:11" ht="16">
      <c r="C724" s="6"/>
      <c r="I724" s="13"/>
      <c r="K724" s="40"/>
    </row>
    <row r="725" spans="3:11" ht="16">
      <c r="C725" s="6"/>
      <c r="I725" s="13"/>
      <c r="K725" s="40"/>
    </row>
    <row r="726" spans="3:11" ht="16">
      <c r="C726" s="6"/>
      <c r="I726" s="13"/>
      <c r="K726" s="40"/>
    </row>
    <row r="727" spans="3:11" ht="16">
      <c r="C727" s="6"/>
      <c r="I727" s="13"/>
      <c r="K727" s="40"/>
    </row>
    <row r="728" spans="3:11" ht="16">
      <c r="C728" s="6"/>
      <c r="I728" s="13"/>
      <c r="K728" s="40"/>
    </row>
    <row r="729" spans="3:11" ht="16">
      <c r="C729" s="6"/>
      <c r="I729" s="13"/>
      <c r="K729" s="40"/>
    </row>
    <row r="730" spans="3:11" ht="16">
      <c r="C730" s="6"/>
      <c r="I730" s="13"/>
      <c r="K730" s="40"/>
    </row>
    <row r="731" spans="3:11" ht="16">
      <c r="C731" s="6"/>
      <c r="I731" s="13"/>
      <c r="K731" s="40"/>
    </row>
    <row r="732" spans="3:11" ht="16">
      <c r="C732" s="6"/>
      <c r="I732" s="13"/>
      <c r="K732" s="40"/>
    </row>
    <row r="733" spans="3:11" ht="16">
      <c r="C733" s="6"/>
      <c r="I733" s="13"/>
      <c r="K733" s="40"/>
    </row>
    <row r="734" spans="3:11" ht="16">
      <c r="C734" s="6"/>
      <c r="I734" s="13"/>
      <c r="K734" s="40"/>
    </row>
    <row r="735" spans="3:11" ht="16">
      <c r="C735" s="6"/>
      <c r="I735" s="13"/>
      <c r="K735" s="40"/>
    </row>
    <row r="736" spans="3:11" ht="16">
      <c r="C736" s="6"/>
      <c r="I736" s="13"/>
      <c r="K736" s="40"/>
    </row>
    <row r="737" spans="3:11" ht="16">
      <c r="C737" s="6"/>
      <c r="I737" s="13"/>
      <c r="K737" s="40"/>
    </row>
    <row r="738" spans="3:11" ht="16">
      <c r="C738" s="6"/>
      <c r="I738" s="13"/>
      <c r="K738" s="40"/>
    </row>
    <row r="739" spans="3:11" ht="16">
      <c r="C739" s="6"/>
      <c r="I739" s="13"/>
      <c r="K739" s="40"/>
    </row>
    <row r="740" spans="3:11" ht="16">
      <c r="C740" s="6"/>
      <c r="I740" s="13"/>
      <c r="K740" s="40"/>
    </row>
    <row r="741" spans="3:11" ht="16">
      <c r="C741" s="6"/>
      <c r="I741" s="13"/>
      <c r="K741" s="40"/>
    </row>
    <row r="742" spans="3:11" ht="16">
      <c r="C742" s="6"/>
      <c r="I742" s="13"/>
      <c r="K742" s="40"/>
    </row>
    <row r="743" spans="3:11" ht="16">
      <c r="C743" s="6"/>
      <c r="I743" s="13"/>
      <c r="K743" s="40"/>
    </row>
    <row r="744" spans="3:11" ht="16">
      <c r="C744" s="6"/>
      <c r="I744" s="13"/>
      <c r="K744" s="40"/>
    </row>
    <row r="745" spans="3:11" ht="16">
      <c r="C745" s="6"/>
      <c r="I745" s="13"/>
      <c r="K745" s="40"/>
    </row>
    <row r="746" spans="3:11" ht="16">
      <c r="C746" s="6"/>
      <c r="I746" s="13"/>
      <c r="K746" s="40"/>
    </row>
    <row r="747" spans="3:11" ht="16">
      <c r="C747" s="6"/>
      <c r="I747" s="13"/>
      <c r="K747" s="40"/>
    </row>
    <row r="748" spans="3:11" ht="16">
      <c r="C748" s="6"/>
      <c r="I748" s="13"/>
      <c r="K748" s="40"/>
    </row>
    <row r="749" spans="3:11" ht="16">
      <c r="C749" s="6"/>
      <c r="I749" s="13"/>
      <c r="K749" s="40"/>
    </row>
    <row r="750" spans="3:11" ht="16">
      <c r="C750" s="6"/>
      <c r="I750" s="13"/>
      <c r="K750" s="40"/>
    </row>
    <row r="751" spans="3:11" ht="16">
      <c r="C751" s="6"/>
      <c r="I751" s="13"/>
      <c r="K751" s="40"/>
    </row>
    <row r="752" spans="3:11" ht="16">
      <c r="C752" s="6"/>
      <c r="I752" s="13"/>
      <c r="K752" s="40"/>
    </row>
    <row r="753" spans="3:11" ht="16">
      <c r="C753" s="6"/>
      <c r="I753" s="13"/>
      <c r="K753" s="40"/>
    </row>
    <row r="754" spans="3:11" ht="16">
      <c r="C754" s="6"/>
      <c r="I754" s="13"/>
      <c r="K754" s="40"/>
    </row>
    <row r="755" spans="3:11" ht="16">
      <c r="C755" s="6"/>
      <c r="I755" s="13"/>
      <c r="K755" s="40"/>
    </row>
    <row r="756" spans="3:11" ht="16">
      <c r="C756" s="6"/>
      <c r="I756" s="13"/>
      <c r="K756" s="40"/>
    </row>
    <row r="757" spans="3:11" ht="16">
      <c r="C757" s="6"/>
      <c r="I757" s="13"/>
      <c r="K757" s="40"/>
    </row>
    <row r="758" spans="3:11" ht="16">
      <c r="C758" s="6"/>
      <c r="I758" s="13"/>
      <c r="K758" s="40"/>
    </row>
    <row r="759" spans="3:11" ht="16">
      <c r="C759" s="6"/>
      <c r="I759" s="13"/>
      <c r="K759" s="40"/>
    </row>
    <row r="760" spans="3:11" ht="16">
      <c r="C760" s="6"/>
      <c r="I760" s="13"/>
      <c r="K760" s="40"/>
    </row>
    <row r="761" spans="3:11" ht="16">
      <c r="C761" s="6"/>
      <c r="I761" s="13"/>
      <c r="K761" s="40"/>
    </row>
    <row r="762" spans="3:11" ht="16">
      <c r="C762" s="6"/>
      <c r="I762" s="13"/>
      <c r="K762" s="40"/>
    </row>
    <row r="763" spans="3:11" ht="16">
      <c r="C763" s="6"/>
      <c r="I763" s="13"/>
      <c r="K763" s="40"/>
    </row>
    <row r="764" spans="3:11" ht="16">
      <c r="C764" s="6"/>
      <c r="I764" s="13"/>
      <c r="K764" s="40"/>
    </row>
    <row r="765" spans="3:11" ht="16">
      <c r="C765" s="6"/>
      <c r="I765" s="13"/>
      <c r="K765" s="40"/>
    </row>
    <row r="766" spans="3:11" ht="16">
      <c r="C766" s="6"/>
      <c r="I766" s="13"/>
      <c r="K766" s="40"/>
    </row>
    <row r="767" spans="3:11" ht="16">
      <c r="C767" s="6"/>
      <c r="I767" s="13"/>
      <c r="K767" s="40"/>
    </row>
    <row r="768" spans="3:11" ht="16">
      <c r="C768" s="6"/>
      <c r="I768" s="13"/>
      <c r="K768" s="40"/>
    </row>
    <row r="769" spans="3:11" ht="16">
      <c r="C769" s="6"/>
      <c r="I769" s="13"/>
      <c r="K769" s="40"/>
    </row>
    <row r="770" spans="3:11" ht="16">
      <c r="C770" s="6"/>
      <c r="I770" s="13"/>
      <c r="K770" s="40"/>
    </row>
    <row r="771" spans="3:11" ht="16">
      <c r="C771" s="6"/>
      <c r="I771" s="13"/>
      <c r="K771" s="40"/>
    </row>
    <row r="772" spans="3:11" ht="16">
      <c r="C772" s="6"/>
      <c r="I772" s="13"/>
      <c r="K772" s="40"/>
    </row>
    <row r="773" spans="3:11" ht="16">
      <c r="C773" s="6"/>
      <c r="I773" s="13"/>
      <c r="K773" s="40"/>
    </row>
    <row r="774" spans="3:11" ht="16">
      <c r="C774" s="6"/>
      <c r="I774" s="13"/>
      <c r="K774" s="40"/>
    </row>
    <row r="775" spans="3:11" ht="16">
      <c r="C775" s="6"/>
      <c r="I775" s="13"/>
      <c r="K775" s="40"/>
    </row>
    <row r="776" spans="3:11" ht="16">
      <c r="C776" s="6"/>
      <c r="I776" s="13"/>
      <c r="K776" s="40"/>
    </row>
    <row r="777" spans="3:11" ht="16">
      <c r="C777" s="6"/>
      <c r="I777" s="13"/>
      <c r="K777" s="40"/>
    </row>
    <row r="778" spans="3:11" ht="16">
      <c r="C778" s="6"/>
      <c r="I778" s="13"/>
      <c r="K778" s="40"/>
    </row>
    <row r="779" spans="3:11" ht="16">
      <c r="C779" s="6"/>
      <c r="I779" s="13"/>
      <c r="K779" s="40"/>
    </row>
    <row r="780" spans="3:11" ht="16">
      <c r="C780" s="6"/>
      <c r="I780" s="13"/>
      <c r="K780" s="40"/>
    </row>
    <row r="781" spans="3:11" ht="16">
      <c r="C781" s="6"/>
      <c r="I781" s="13"/>
      <c r="K781" s="40"/>
    </row>
    <row r="782" spans="3:11" ht="16">
      <c r="C782" s="6"/>
      <c r="I782" s="13"/>
      <c r="K782" s="40"/>
    </row>
    <row r="783" spans="3:11" ht="16">
      <c r="C783" s="6"/>
      <c r="I783" s="13"/>
      <c r="K783" s="40"/>
    </row>
    <row r="784" spans="3:11" ht="16">
      <c r="C784" s="6"/>
      <c r="I784" s="13"/>
      <c r="K784" s="40"/>
    </row>
    <row r="785" spans="3:11" ht="16">
      <c r="C785" s="6"/>
      <c r="I785" s="13"/>
      <c r="K785" s="40"/>
    </row>
    <row r="786" spans="3:11" ht="16">
      <c r="C786" s="6"/>
      <c r="I786" s="13"/>
      <c r="K786" s="40"/>
    </row>
    <row r="787" spans="3:11" ht="16">
      <c r="C787" s="6"/>
      <c r="I787" s="13"/>
      <c r="K787" s="40"/>
    </row>
    <row r="788" spans="3:11" ht="16">
      <c r="C788" s="6"/>
      <c r="I788" s="13"/>
      <c r="K788" s="40"/>
    </row>
    <row r="789" spans="3:11" ht="16">
      <c r="C789" s="6"/>
      <c r="I789" s="13"/>
      <c r="K789" s="40"/>
    </row>
    <row r="790" spans="3:11" ht="16">
      <c r="C790" s="6"/>
      <c r="I790" s="13"/>
      <c r="K790" s="40"/>
    </row>
    <row r="791" spans="3:11" ht="16">
      <c r="C791" s="6"/>
      <c r="I791" s="13"/>
      <c r="K791" s="40"/>
    </row>
    <row r="792" spans="3:11" ht="16">
      <c r="C792" s="6"/>
      <c r="I792" s="13"/>
      <c r="K792" s="40"/>
    </row>
    <row r="793" spans="3:11" ht="16">
      <c r="C793" s="6"/>
      <c r="I793" s="13"/>
      <c r="K793" s="40"/>
    </row>
    <row r="794" spans="3:11" ht="16">
      <c r="C794" s="6"/>
      <c r="I794" s="13"/>
      <c r="K794" s="40"/>
    </row>
    <row r="795" spans="3:11" ht="16">
      <c r="C795" s="6"/>
      <c r="I795" s="13"/>
      <c r="K795" s="40"/>
    </row>
    <row r="796" spans="3:11" ht="16">
      <c r="C796" s="6"/>
      <c r="I796" s="13"/>
      <c r="K796" s="40"/>
    </row>
    <row r="797" spans="3:11" ht="16">
      <c r="C797" s="6"/>
      <c r="I797" s="13"/>
      <c r="K797" s="40"/>
    </row>
    <row r="798" spans="3:11" ht="16">
      <c r="C798" s="6"/>
      <c r="I798" s="13"/>
      <c r="K798" s="40"/>
    </row>
    <row r="799" spans="3:11" ht="16">
      <c r="C799" s="6"/>
      <c r="I799" s="13"/>
      <c r="K799" s="40"/>
    </row>
    <row r="800" spans="3:11" ht="16">
      <c r="C800" s="6"/>
      <c r="I800" s="13"/>
      <c r="K800" s="40"/>
    </row>
    <row r="801" spans="3:11" ht="16">
      <c r="C801" s="6"/>
      <c r="I801" s="13"/>
      <c r="K801" s="40"/>
    </row>
    <row r="802" spans="3:11" ht="16">
      <c r="C802" s="6"/>
      <c r="I802" s="13"/>
      <c r="K802" s="40"/>
    </row>
    <row r="803" spans="3:11" ht="16">
      <c r="C803" s="6"/>
      <c r="I803" s="13"/>
      <c r="K803" s="40"/>
    </row>
    <row r="804" spans="3:11" ht="16">
      <c r="C804" s="6"/>
      <c r="I804" s="13"/>
      <c r="K804" s="40"/>
    </row>
    <row r="805" spans="3:11" ht="16">
      <c r="C805" s="6"/>
      <c r="I805" s="13"/>
      <c r="K805" s="40"/>
    </row>
    <row r="806" spans="3:11" ht="16">
      <c r="C806" s="6"/>
      <c r="I806" s="13"/>
      <c r="K806" s="40"/>
    </row>
    <row r="807" spans="3:11" ht="16">
      <c r="C807" s="6"/>
      <c r="I807" s="13"/>
      <c r="K807" s="40"/>
    </row>
    <row r="808" spans="3:11" ht="16">
      <c r="C808" s="6"/>
      <c r="I808" s="13"/>
      <c r="K808" s="40"/>
    </row>
    <row r="809" spans="3:11" ht="16">
      <c r="C809" s="6"/>
      <c r="I809" s="13"/>
      <c r="K809" s="40"/>
    </row>
    <row r="810" spans="3:11" ht="16">
      <c r="C810" s="6"/>
      <c r="I810" s="13"/>
      <c r="K810" s="40"/>
    </row>
    <row r="811" spans="3:11" ht="16">
      <c r="C811" s="6"/>
      <c r="I811" s="13"/>
      <c r="K811" s="40"/>
    </row>
    <row r="812" spans="3:11" ht="16">
      <c r="C812" s="6"/>
      <c r="I812" s="13"/>
      <c r="K812" s="40"/>
    </row>
    <row r="813" spans="3:11" ht="16">
      <c r="C813" s="6"/>
      <c r="I813" s="13"/>
      <c r="K813" s="40"/>
    </row>
    <row r="814" spans="3:11" ht="16">
      <c r="C814" s="6"/>
      <c r="I814" s="13"/>
      <c r="K814" s="40"/>
    </row>
    <row r="815" spans="3:11" ht="16">
      <c r="C815" s="6"/>
      <c r="I815" s="13"/>
      <c r="K815" s="40"/>
    </row>
    <row r="816" spans="3:11" ht="16">
      <c r="C816" s="6"/>
      <c r="I816" s="13"/>
      <c r="K816" s="40"/>
    </row>
    <row r="817" spans="3:11" ht="16">
      <c r="C817" s="6"/>
      <c r="I817" s="13"/>
      <c r="K817" s="40"/>
    </row>
    <row r="818" spans="3:11" ht="16">
      <c r="C818" s="6"/>
      <c r="I818" s="13"/>
      <c r="K818" s="40"/>
    </row>
    <row r="819" spans="3:11" ht="16">
      <c r="C819" s="6"/>
      <c r="I819" s="13"/>
      <c r="K819" s="40"/>
    </row>
    <row r="820" spans="3:11" ht="16">
      <c r="C820" s="6"/>
      <c r="I820" s="13"/>
      <c r="K820" s="40"/>
    </row>
    <row r="821" spans="3:11" ht="16">
      <c r="C821" s="6"/>
      <c r="I821" s="13"/>
      <c r="K821" s="40"/>
    </row>
    <row r="822" spans="3:11" ht="16">
      <c r="C822" s="6"/>
      <c r="I822" s="13"/>
      <c r="K822" s="40"/>
    </row>
    <row r="823" spans="3:11" ht="16">
      <c r="C823" s="6"/>
      <c r="I823" s="13"/>
      <c r="K823" s="40"/>
    </row>
    <row r="824" spans="3:11" ht="16">
      <c r="C824" s="6"/>
      <c r="I824" s="13"/>
      <c r="K824" s="40"/>
    </row>
    <row r="825" spans="3:11" ht="16">
      <c r="C825" s="6"/>
      <c r="I825" s="13"/>
      <c r="K825" s="40"/>
    </row>
    <row r="826" spans="3:11" ht="16">
      <c r="C826" s="6"/>
      <c r="I826" s="13"/>
      <c r="K826" s="40"/>
    </row>
    <row r="827" spans="3:11" ht="16">
      <c r="C827" s="6"/>
      <c r="I827" s="13"/>
      <c r="K827" s="40"/>
    </row>
    <row r="828" spans="3:11" ht="16">
      <c r="C828" s="6"/>
      <c r="I828" s="13"/>
      <c r="K828" s="40"/>
    </row>
    <row r="829" spans="3:11" ht="16">
      <c r="C829" s="6"/>
      <c r="I829" s="13"/>
      <c r="K829" s="40"/>
    </row>
    <row r="830" spans="3:11" ht="16">
      <c r="C830" s="6"/>
      <c r="I830" s="13"/>
      <c r="K830" s="40"/>
    </row>
    <row r="831" spans="3:11" ht="16">
      <c r="C831" s="6"/>
      <c r="I831" s="13"/>
      <c r="K831" s="40"/>
    </row>
    <row r="832" spans="3:11" ht="16">
      <c r="C832" s="6"/>
      <c r="I832" s="13"/>
      <c r="K832" s="40"/>
    </row>
    <row r="833" spans="3:11" ht="16">
      <c r="C833" s="6"/>
      <c r="I833" s="13"/>
      <c r="K833" s="40"/>
    </row>
    <row r="834" spans="3:11" ht="16">
      <c r="C834" s="6"/>
      <c r="I834" s="13"/>
      <c r="K834" s="40"/>
    </row>
    <row r="835" spans="3:11" ht="16">
      <c r="C835" s="6"/>
      <c r="I835" s="13"/>
      <c r="K835" s="40"/>
    </row>
    <row r="836" spans="3:11" ht="16">
      <c r="C836" s="6"/>
      <c r="I836" s="13"/>
      <c r="K836" s="40"/>
    </row>
    <row r="837" spans="3:11" ht="16">
      <c r="C837" s="6"/>
      <c r="I837" s="13"/>
      <c r="K837" s="40"/>
    </row>
    <row r="838" spans="3:11" ht="16">
      <c r="C838" s="6"/>
      <c r="I838" s="13"/>
      <c r="K838" s="40"/>
    </row>
    <row r="839" spans="3:11" ht="16">
      <c r="C839" s="6"/>
      <c r="I839" s="13"/>
      <c r="K839" s="40"/>
    </row>
    <row r="840" spans="3:11" ht="16">
      <c r="C840" s="6"/>
      <c r="I840" s="13"/>
      <c r="K840" s="40"/>
    </row>
    <row r="841" spans="3:11" ht="16">
      <c r="C841" s="6"/>
      <c r="I841" s="13"/>
      <c r="K841" s="40"/>
    </row>
    <row r="842" spans="3:11" ht="16">
      <c r="C842" s="6"/>
      <c r="I842" s="13"/>
      <c r="K842" s="40"/>
    </row>
    <row r="843" spans="3:11" ht="16">
      <c r="C843" s="6"/>
      <c r="I843" s="13"/>
      <c r="K843" s="40"/>
    </row>
    <row r="844" spans="3:11" ht="16">
      <c r="C844" s="6"/>
      <c r="I844" s="13"/>
      <c r="K844" s="40"/>
    </row>
    <row r="845" spans="3:11" ht="16">
      <c r="C845" s="6"/>
      <c r="I845" s="13"/>
      <c r="K845" s="40"/>
    </row>
    <row r="846" spans="3:11" ht="16">
      <c r="C846" s="6"/>
      <c r="I846" s="13"/>
      <c r="K846" s="40"/>
    </row>
    <row r="847" spans="3:11" ht="16">
      <c r="C847" s="6"/>
      <c r="I847" s="13"/>
      <c r="K847" s="40"/>
    </row>
    <row r="848" spans="3:11" ht="16">
      <c r="C848" s="6"/>
      <c r="I848" s="13"/>
      <c r="K848" s="40"/>
    </row>
    <row r="849" spans="3:11" ht="16">
      <c r="C849" s="6"/>
      <c r="I849" s="13"/>
      <c r="K849" s="40"/>
    </row>
    <row r="850" spans="3:11" ht="16">
      <c r="C850" s="6"/>
      <c r="I850" s="13"/>
      <c r="K850" s="40"/>
    </row>
    <row r="851" spans="3:11" ht="16">
      <c r="C851" s="6"/>
      <c r="I851" s="13"/>
      <c r="K851" s="40"/>
    </row>
    <row r="852" spans="3:11" ht="16">
      <c r="C852" s="6"/>
      <c r="I852" s="13"/>
      <c r="K852" s="40"/>
    </row>
    <row r="853" spans="3:11" ht="16">
      <c r="C853" s="6"/>
      <c r="I853" s="13"/>
      <c r="K853" s="40"/>
    </row>
    <row r="854" spans="3:11" ht="16">
      <c r="C854" s="6"/>
      <c r="I854" s="13"/>
      <c r="K854" s="40"/>
    </row>
    <row r="855" spans="3:11" ht="16">
      <c r="C855" s="6"/>
      <c r="I855" s="13"/>
      <c r="K855" s="40"/>
    </row>
    <row r="856" spans="3:11" ht="16">
      <c r="C856" s="6"/>
      <c r="I856" s="13"/>
      <c r="K856" s="40"/>
    </row>
    <row r="857" spans="3:11" ht="16">
      <c r="C857" s="6"/>
      <c r="I857" s="13"/>
      <c r="K857" s="40"/>
    </row>
    <row r="858" spans="3:11" ht="16">
      <c r="C858" s="6"/>
      <c r="I858" s="13"/>
      <c r="K858" s="40"/>
    </row>
    <row r="859" spans="3:11" ht="16">
      <c r="C859" s="6"/>
      <c r="I859" s="13"/>
      <c r="K859" s="40"/>
    </row>
    <row r="860" spans="3:11" ht="16">
      <c r="C860" s="6"/>
      <c r="I860" s="13"/>
      <c r="K860" s="40"/>
    </row>
    <row r="861" spans="3:11" ht="16">
      <c r="C861" s="6"/>
      <c r="I861" s="13"/>
      <c r="K861" s="40"/>
    </row>
    <row r="862" spans="3:11" ht="16">
      <c r="C862" s="6"/>
      <c r="I862" s="13"/>
      <c r="K862" s="40"/>
    </row>
    <row r="863" spans="3:11" ht="16">
      <c r="C863" s="6"/>
      <c r="I863" s="13"/>
      <c r="K863" s="40"/>
    </row>
    <row r="864" spans="3:11" ht="16">
      <c r="C864" s="6"/>
      <c r="I864" s="13"/>
      <c r="K864" s="40"/>
    </row>
    <row r="865" spans="3:11" ht="16">
      <c r="C865" s="6"/>
      <c r="I865" s="13"/>
      <c r="K865" s="40"/>
    </row>
    <row r="866" spans="3:11" ht="16">
      <c r="C866" s="6"/>
      <c r="I866" s="13"/>
      <c r="K866" s="40"/>
    </row>
    <row r="867" spans="3:11" ht="16">
      <c r="C867" s="6"/>
      <c r="I867" s="13"/>
      <c r="K867" s="40"/>
    </row>
    <row r="868" spans="3:11" ht="16">
      <c r="C868" s="6"/>
      <c r="I868" s="13"/>
      <c r="K868" s="40"/>
    </row>
    <row r="869" spans="3:11" ht="16">
      <c r="C869" s="6"/>
      <c r="I869" s="13"/>
      <c r="K869" s="40"/>
    </row>
    <row r="870" spans="3:11" ht="16">
      <c r="C870" s="6"/>
      <c r="I870" s="13"/>
      <c r="K870" s="40"/>
    </row>
    <row r="871" spans="3:11" ht="16">
      <c r="C871" s="6"/>
      <c r="I871" s="13"/>
      <c r="K871" s="40"/>
    </row>
    <row r="872" spans="3:11" ht="16">
      <c r="C872" s="6"/>
      <c r="I872" s="13"/>
      <c r="K872" s="40"/>
    </row>
    <row r="873" spans="3:11" ht="16">
      <c r="C873" s="6"/>
      <c r="I873" s="13"/>
      <c r="K873" s="40"/>
    </row>
    <row r="874" spans="3:11" ht="16">
      <c r="C874" s="6"/>
      <c r="I874" s="13"/>
      <c r="K874" s="40"/>
    </row>
    <row r="875" spans="3:11" ht="16">
      <c r="C875" s="6"/>
      <c r="I875" s="13"/>
      <c r="K875" s="40"/>
    </row>
    <row r="876" spans="3:11" ht="16">
      <c r="C876" s="6"/>
      <c r="I876" s="13"/>
      <c r="K876" s="40"/>
    </row>
    <row r="877" spans="3:11" ht="16">
      <c r="C877" s="6"/>
      <c r="I877" s="13"/>
      <c r="K877" s="40"/>
    </row>
    <row r="878" spans="3:11" ht="16">
      <c r="C878" s="6"/>
      <c r="I878" s="13"/>
      <c r="K878" s="40"/>
    </row>
    <row r="879" spans="3:11" ht="16">
      <c r="C879" s="6"/>
      <c r="I879" s="13"/>
      <c r="K879" s="40"/>
    </row>
    <row r="880" spans="3:11" ht="16">
      <c r="C880" s="6"/>
      <c r="I880" s="13"/>
      <c r="K880" s="40"/>
    </row>
    <row r="881" spans="3:11" ht="16">
      <c r="C881" s="6"/>
      <c r="I881" s="13"/>
      <c r="K881" s="40"/>
    </row>
    <row r="882" spans="3:11" ht="16">
      <c r="C882" s="6"/>
      <c r="I882" s="13"/>
      <c r="K882" s="40"/>
    </row>
    <row r="883" spans="3:11" ht="16">
      <c r="C883" s="6"/>
      <c r="I883" s="13"/>
      <c r="K883" s="40"/>
    </row>
    <row r="884" spans="3:11" ht="16">
      <c r="C884" s="6"/>
      <c r="I884" s="13"/>
      <c r="K884" s="40"/>
    </row>
    <row r="885" spans="3:11" ht="16">
      <c r="C885" s="6"/>
      <c r="I885" s="13"/>
      <c r="K885" s="40"/>
    </row>
    <row r="886" spans="3:11" ht="16">
      <c r="C886" s="6"/>
      <c r="I886" s="13"/>
      <c r="K886" s="40"/>
    </row>
    <row r="887" spans="3:11" ht="16">
      <c r="C887" s="6"/>
      <c r="I887" s="13"/>
      <c r="K887" s="40"/>
    </row>
    <row r="888" spans="3:11" ht="16">
      <c r="C888" s="6"/>
      <c r="I888" s="13"/>
      <c r="K888" s="40"/>
    </row>
    <row r="889" spans="3:11" ht="16">
      <c r="C889" s="6"/>
      <c r="I889" s="13"/>
      <c r="K889" s="40"/>
    </row>
    <row r="890" spans="3:11" ht="16">
      <c r="C890" s="6"/>
      <c r="I890" s="13"/>
      <c r="K890" s="40"/>
    </row>
    <row r="891" spans="3:11" ht="16">
      <c r="C891" s="6"/>
      <c r="I891" s="13"/>
      <c r="K891" s="40"/>
    </row>
    <row r="892" spans="3:11" ht="16">
      <c r="C892" s="6"/>
      <c r="I892" s="13"/>
      <c r="K892" s="40"/>
    </row>
    <row r="893" spans="3:11" ht="16">
      <c r="C893" s="6"/>
      <c r="I893" s="13"/>
      <c r="K893" s="40"/>
    </row>
    <row r="894" spans="3:11" ht="16">
      <c r="C894" s="6"/>
      <c r="I894" s="13"/>
      <c r="K894" s="40"/>
    </row>
    <row r="895" spans="3:11" ht="16">
      <c r="C895" s="6"/>
      <c r="I895" s="13"/>
      <c r="K895" s="40"/>
    </row>
    <row r="896" spans="3:11" ht="16">
      <c r="C896" s="6"/>
      <c r="I896" s="13"/>
      <c r="K896" s="40"/>
    </row>
    <row r="897" spans="3:11" ht="16">
      <c r="C897" s="6"/>
      <c r="I897" s="13"/>
      <c r="K897" s="40"/>
    </row>
    <row r="898" spans="3:11" ht="16">
      <c r="C898" s="6"/>
      <c r="I898" s="13"/>
      <c r="K898" s="40"/>
    </row>
    <row r="899" spans="3:11" ht="16">
      <c r="C899" s="6"/>
      <c r="I899" s="13"/>
      <c r="K899" s="40"/>
    </row>
    <row r="900" spans="3:11" ht="16">
      <c r="C900" s="6"/>
      <c r="I900" s="13"/>
      <c r="K900" s="40"/>
    </row>
    <row r="901" spans="3:11" ht="16">
      <c r="C901" s="6"/>
      <c r="I901" s="13"/>
      <c r="K901" s="40"/>
    </row>
    <row r="902" spans="3:11" ht="16">
      <c r="C902" s="6"/>
      <c r="I902" s="13"/>
      <c r="K902" s="40"/>
    </row>
    <row r="903" spans="3:11" ht="16">
      <c r="C903" s="6"/>
      <c r="I903" s="13"/>
      <c r="K903" s="40"/>
    </row>
    <row r="904" spans="3:11" ht="16">
      <c r="C904" s="6"/>
      <c r="I904" s="13"/>
      <c r="K904" s="40"/>
    </row>
    <row r="905" spans="3:11" ht="16">
      <c r="C905" s="6"/>
      <c r="I905" s="13"/>
      <c r="K905" s="40"/>
    </row>
    <row r="906" spans="3:11" ht="16">
      <c r="C906" s="6"/>
      <c r="I906" s="13"/>
      <c r="K906" s="40"/>
    </row>
    <row r="907" spans="3:11" ht="16">
      <c r="C907" s="6"/>
      <c r="I907" s="13"/>
      <c r="K907" s="40"/>
    </row>
    <row r="908" spans="3:11" ht="16">
      <c r="C908" s="6"/>
      <c r="I908" s="13"/>
      <c r="K908" s="40"/>
    </row>
    <row r="909" spans="3:11" ht="16">
      <c r="C909" s="6"/>
      <c r="I909" s="13"/>
      <c r="K909" s="40"/>
    </row>
    <row r="910" spans="3:11" ht="16">
      <c r="C910" s="6"/>
      <c r="I910" s="13"/>
      <c r="K910" s="40"/>
    </row>
    <row r="911" spans="3:11" ht="16">
      <c r="C911" s="6"/>
      <c r="I911" s="13"/>
      <c r="K911" s="40"/>
    </row>
    <row r="912" spans="3:11" ht="16">
      <c r="C912" s="6"/>
      <c r="I912" s="13"/>
      <c r="K912" s="40"/>
    </row>
    <row r="913" spans="3:11" ht="16">
      <c r="C913" s="6"/>
      <c r="I913" s="13"/>
      <c r="K913" s="40"/>
    </row>
    <row r="914" spans="3:11" ht="16">
      <c r="C914" s="6"/>
      <c r="I914" s="13"/>
      <c r="K914" s="40"/>
    </row>
    <row r="915" spans="3:11" ht="16">
      <c r="C915" s="6"/>
      <c r="I915" s="13"/>
      <c r="K915" s="40"/>
    </row>
    <row r="916" spans="3:11" ht="16">
      <c r="C916" s="6"/>
      <c r="I916" s="13"/>
      <c r="K916" s="40"/>
    </row>
    <row r="917" spans="3:11" ht="16">
      <c r="C917" s="6"/>
      <c r="I917" s="13"/>
      <c r="K917" s="40"/>
    </row>
    <row r="918" spans="3:11" ht="16">
      <c r="C918" s="6"/>
      <c r="I918" s="13"/>
      <c r="K918" s="40"/>
    </row>
    <row r="919" spans="3:11" ht="16">
      <c r="C919" s="6"/>
      <c r="I919" s="13"/>
      <c r="K919" s="40"/>
    </row>
    <row r="920" spans="3:11" ht="16">
      <c r="C920" s="6"/>
      <c r="I920" s="13"/>
      <c r="K920" s="40"/>
    </row>
    <row r="921" spans="3:11" ht="16">
      <c r="C921" s="6"/>
      <c r="I921" s="13"/>
      <c r="K921" s="40"/>
    </row>
    <row r="922" spans="3:11" ht="16">
      <c r="C922" s="6"/>
      <c r="I922" s="13"/>
      <c r="K922" s="40"/>
    </row>
    <row r="923" spans="3:11" ht="16">
      <c r="C923" s="6"/>
      <c r="I923" s="13"/>
      <c r="K923" s="40"/>
    </row>
    <row r="924" spans="3:11" ht="16">
      <c r="C924" s="6"/>
      <c r="I924" s="13"/>
      <c r="K924" s="40"/>
    </row>
    <row r="925" spans="3:11" ht="16">
      <c r="C925" s="6"/>
      <c r="I925" s="13"/>
      <c r="K925" s="40"/>
    </row>
    <row r="926" spans="3:11" ht="16">
      <c r="C926" s="6"/>
      <c r="I926" s="13"/>
      <c r="K926" s="40"/>
    </row>
    <row r="927" spans="3:11" ht="16">
      <c r="C927" s="6"/>
      <c r="I927" s="13"/>
      <c r="K927" s="40"/>
    </row>
    <row r="928" spans="3:11" ht="16">
      <c r="I928" s="13"/>
      <c r="K928" s="40"/>
    </row>
    <row r="929" spans="9:11" ht="16">
      <c r="I929" s="13"/>
      <c r="K929" s="40"/>
    </row>
    <row r="930" spans="9:11" ht="16">
      <c r="I930" s="13"/>
      <c r="K930" s="40"/>
    </row>
    <row r="931" spans="9:11" ht="16">
      <c r="I931" s="13"/>
      <c r="K931" s="40"/>
    </row>
    <row r="932" spans="9:11" ht="16">
      <c r="I932" s="13"/>
      <c r="K932" s="40"/>
    </row>
    <row r="933" spans="9:11" ht="16">
      <c r="I933" s="13"/>
      <c r="K933" s="40"/>
    </row>
    <row r="934" spans="9:11" ht="16">
      <c r="I934" s="13"/>
      <c r="K934" s="40"/>
    </row>
    <row r="935" spans="9:11" ht="16">
      <c r="I935" s="13"/>
      <c r="K935" s="40"/>
    </row>
    <row r="936" spans="9:11" ht="16">
      <c r="I936" s="13"/>
      <c r="K936" s="40"/>
    </row>
    <row r="937" spans="9:11" ht="16">
      <c r="I937" s="13"/>
      <c r="K937" s="40"/>
    </row>
    <row r="938" spans="9:11" ht="16">
      <c r="I938" s="13"/>
      <c r="K938" s="40"/>
    </row>
    <row r="939" spans="9:11" ht="16">
      <c r="I939" s="13"/>
      <c r="K939" s="40"/>
    </row>
    <row r="940" spans="9:11" ht="16">
      <c r="I940" s="13"/>
      <c r="K940" s="40"/>
    </row>
    <row r="941" spans="9:11" ht="16">
      <c r="I941" s="13"/>
      <c r="K941" s="40"/>
    </row>
    <row r="942" spans="9:11" ht="16">
      <c r="I942" s="13"/>
      <c r="K942" s="40"/>
    </row>
    <row r="943" spans="9:11" ht="16">
      <c r="I943" s="13"/>
      <c r="K943" s="40"/>
    </row>
    <row r="944" spans="9:11" ht="16">
      <c r="I944" s="13"/>
      <c r="K944" s="40"/>
    </row>
    <row r="945" spans="9:11" ht="16">
      <c r="I945" s="13"/>
      <c r="K945" s="40"/>
    </row>
    <row r="946" spans="9:11" ht="16">
      <c r="I946" s="13"/>
      <c r="K946" s="40"/>
    </row>
    <row r="947" spans="9:11" ht="16">
      <c r="I947" s="13"/>
      <c r="K947" s="40"/>
    </row>
    <row r="948" spans="9:11" ht="16">
      <c r="I948" s="13"/>
      <c r="K948" s="40"/>
    </row>
    <row r="949" spans="9:11" ht="16">
      <c r="I949" s="13"/>
      <c r="K949" s="40"/>
    </row>
    <row r="950" spans="9:11" ht="16">
      <c r="I950" s="13"/>
      <c r="K950" s="40"/>
    </row>
    <row r="951" spans="9:11" ht="16">
      <c r="I951" s="13"/>
      <c r="K951" s="40"/>
    </row>
    <row r="952" spans="9:11" ht="16">
      <c r="I952" s="13"/>
      <c r="K952" s="40"/>
    </row>
    <row r="953" spans="9:11" ht="16">
      <c r="I953" s="13"/>
      <c r="K953" s="40"/>
    </row>
    <row r="954" spans="9:11" ht="16">
      <c r="I954" s="13"/>
      <c r="K954" s="40"/>
    </row>
    <row r="955" spans="9:11" ht="16">
      <c r="I955" s="13"/>
      <c r="K955" s="40"/>
    </row>
    <row r="956" spans="9:11" ht="16">
      <c r="I956" s="13"/>
      <c r="K956" s="40"/>
    </row>
    <row r="957" spans="9:11" ht="16">
      <c r="I957" s="13"/>
      <c r="K957" s="40"/>
    </row>
    <row r="958" spans="9:11" ht="16">
      <c r="I958" s="13"/>
      <c r="K958" s="40"/>
    </row>
    <row r="959" spans="9:11" ht="16">
      <c r="I959" s="13"/>
      <c r="K959" s="40"/>
    </row>
    <row r="960" spans="9:11" ht="16">
      <c r="I960" s="13"/>
      <c r="K960" s="40"/>
    </row>
    <row r="961" spans="9:11" ht="16">
      <c r="I961" s="13"/>
      <c r="K961" s="40"/>
    </row>
    <row r="962" spans="9:11" ht="16">
      <c r="I962" s="13"/>
      <c r="K962" s="40"/>
    </row>
    <row r="963" spans="9:11" ht="16">
      <c r="I963" s="13"/>
      <c r="K963" s="40"/>
    </row>
    <row r="964" spans="9:11" ht="16">
      <c r="I964" s="13"/>
      <c r="K964" s="40"/>
    </row>
    <row r="965" spans="9:11" ht="16">
      <c r="I965" s="13"/>
      <c r="K965" s="40"/>
    </row>
    <row r="966" spans="9:11" ht="16">
      <c r="I966" s="13"/>
      <c r="K966" s="40"/>
    </row>
    <row r="967" spans="9:11" ht="16">
      <c r="I967" s="13"/>
      <c r="K967" s="40"/>
    </row>
    <row r="968" spans="9:11" ht="16">
      <c r="I968" s="13"/>
      <c r="K968" s="40"/>
    </row>
    <row r="969" spans="9:11" ht="16">
      <c r="I969" s="13"/>
      <c r="K969" s="40"/>
    </row>
    <row r="970" spans="9:11" ht="16">
      <c r="I970" s="13"/>
      <c r="K970" s="40"/>
    </row>
    <row r="971" spans="9:11" ht="16">
      <c r="I971" s="13"/>
      <c r="K971" s="40"/>
    </row>
    <row r="972" spans="9:11" ht="16">
      <c r="I972" s="13"/>
      <c r="K972" s="40"/>
    </row>
    <row r="973" spans="9:11" ht="16">
      <c r="I973" s="13"/>
      <c r="K973" s="40"/>
    </row>
    <row r="974" spans="9:11" ht="16">
      <c r="I974" s="13"/>
      <c r="K974" s="40"/>
    </row>
    <row r="975" spans="9:11" ht="16">
      <c r="I975" s="13"/>
      <c r="K975" s="40"/>
    </row>
    <row r="976" spans="9:11" ht="16">
      <c r="I976" s="13"/>
      <c r="K976" s="40"/>
    </row>
    <row r="977" spans="9:11" ht="16">
      <c r="I977" s="13"/>
      <c r="K977" s="40"/>
    </row>
    <row r="978" spans="9:11" ht="16">
      <c r="I978" s="13"/>
      <c r="K978" s="40"/>
    </row>
    <row r="979" spans="9:11" ht="16">
      <c r="I979" s="13"/>
      <c r="K979" s="40"/>
    </row>
    <row r="980" spans="9:11" ht="16">
      <c r="I980" s="13"/>
      <c r="K980" s="40"/>
    </row>
    <row r="981" spans="9:11" ht="16">
      <c r="I981" s="13"/>
      <c r="K981" s="40"/>
    </row>
    <row r="982" spans="9:11" ht="16">
      <c r="I982" s="13"/>
      <c r="K982" s="40"/>
    </row>
    <row r="983" spans="9:11" ht="16">
      <c r="I983" s="13"/>
      <c r="K983" s="40"/>
    </row>
    <row r="984" spans="9:11" ht="16">
      <c r="I984" s="13"/>
      <c r="K984" s="40"/>
    </row>
    <row r="985" spans="9:11" ht="16">
      <c r="I985" s="13"/>
      <c r="K985" s="40"/>
    </row>
    <row r="986" spans="9:11" ht="16">
      <c r="I986" s="13"/>
      <c r="K986" s="40"/>
    </row>
    <row r="987" spans="9:11" ht="16">
      <c r="I987" s="13"/>
      <c r="K987" s="40"/>
    </row>
    <row r="988" spans="9:11" ht="16">
      <c r="I988" s="13"/>
      <c r="K988" s="40"/>
    </row>
    <row r="989" spans="9:11" ht="16">
      <c r="I989" s="13"/>
      <c r="K989" s="40"/>
    </row>
    <row r="990" spans="9:11" ht="16">
      <c r="I990" s="13"/>
      <c r="K990" s="40"/>
    </row>
    <row r="991" spans="9:11" ht="16">
      <c r="I991" s="13"/>
      <c r="K991" s="40"/>
    </row>
    <row r="992" spans="9:11" ht="16">
      <c r="I992" s="13"/>
      <c r="K992" s="40"/>
    </row>
    <row r="993" spans="9:11" ht="16">
      <c r="I993" s="13"/>
      <c r="K993" s="40"/>
    </row>
    <row r="994" spans="9:11" ht="16">
      <c r="I994" s="13"/>
      <c r="K994" s="40"/>
    </row>
    <row r="995" spans="9:11" ht="16">
      <c r="I995" s="13"/>
      <c r="K995" s="40"/>
    </row>
    <row r="996" spans="9:11" ht="16">
      <c r="I996" s="13"/>
      <c r="K996" s="40"/>
    </row>
    <row r="997" spans="9:11" ht="16">
      <c r="I997" s="13"/>
      <c r="K997" s="40"/>
    </row>
    <row r="998" spans="9:11" ht="16">
      <c r="I998" s="13"/>
      <c r="K998" s="40"/>
    </row>
    <row r="999" spans="9:11" ht="16">
      <c r="I999" s="13"/>
      <c r="K999" s="40"/>
    </row>
    <row r="1000" spans="9:11" ht="16">
      <c r="I1000" s="13"/>
      <c r="K1000" s="40"/>
    </row>
    <row r="1001" spans="9:11" ht="16">
      <c r="I1001" s="13"/>
      <c r="K1001" s="40"/>
    </row>
    <row r="1002" spans="9:11" ht="16">
      <c r="I1002" s="13"/>
      <c r="K1002" s="40"/>
    </row>
  </sheetData>
  <mergeCells count="4">
    <mergeCell ref="I1:K1"/>
    <mergeCell ref="M1:P1"/>
    <mergeCell ref="S1:U1"/>
    <mergeCell ref="Y1:Z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B250"/>
  <sheetViews>
    <sheetView workbookViewId="0"/>
  </sheetViews>
  <sheetFormatPr baseColWidth="10" defaultColWidth="11.1640625" defaultRowHeight="15" customHeight="1"/>
  <cols>
    <col min="1" max="1" width="9.1640625" customWidth="1"/>
    <col min="2" max="10" width="2.83203125" customWidth="1"/>
    <col min="11" max="21" width="3.6640625" customWidth="1"/>
    <col min="24" max="24" width="18.83203125" customWidth="1"/>
    <col min="25" max="27" width="4.1640625" customWidth="1"/>
    <col min="29" max="29" width="13.83203125" customWidth="1"/>
    <col min="30" max="32" width="9.33203125" customWidth="1"/>
    <col min="34" max="34" width="10.5" customWidth="1"/>
    <col min="35" max="35" width="9.5" customWidth="1"/>
    <col min="36" max="36" width="5.5" customWidth="1"/>
    <col min="37" max="37" width="2" customWidth="1"/>
    <col min="38" max="38" width="6.1640625" customWidth="1"/>
    <col min="39" max="39" width="5.1640625" customWidth="1"/>
    <col min="40" max="40" width="5.5" customWidth="1"/>
    <col min="41" max="41" width="2.1640625" customWidth="1"/>
    <col min="42" max="42" width="6.1640625" customWidth="1"/>
    <col min="43" max="43" width="9.5" customWidth="1"/>
    <col min="44" max="44" width="5.5" customWidth="1"/>
    <col min="45" max="45" width="2.5" customWidth="1"/>
    <col min="46" max="46" width="6.1640625" customWidth="1"/>
    <col min="47" max="47" width="9.5" customWidth="1"/>
    <col min="48" max="48" width="5.5" customWidth="1"/>
    <col min="49" max="49" width="2.5" customWidth="1"/>
  </cols>
  <sheetData>
    <row r="1" spans="1:54">
      <c r="A1" s="41" t="s">
        <v>0</v>
      </c>
      <c r="B1" s="42" t="s">
        <v>3</v>
      </c>
      <c r="C1" s="42" t="s">
        <v>4</v>
      </c>
      <c r="D1" s="42" t="s">
        <v>5</v>
      </c>
      <c r="E1" s="41" t="s">
        <v>6</v>
      </c>
      <c r="F1" s="41" t="s">
        <v>7</v>
      </c>
      <c r="G1" s="43" t="s">
        <v>8</v>
      </c>
      <c r="H1" s="43" t="s">
        <v>9</v>
      </c>
      <c r="I1" s="41" t="s">
        <v>10</v>
      </c>
      <c r="J1" s="41" t="s">
        <v>11</v>
      </c>
      <c r="K1" s="42" t="s">
        <v>12</v>
      </c>
      <c r="L1" s="41" t="s">
        <v>13</v>
      </c>
      <c r="M1" s="41" t="s">
        <v>14</v>
      </c>
      <c r="N1" s="44" t="s">
        <v>15</v>
      </c>
      <c r="O1" s="44" t="s">
        <v>16</v>
      </c>
      <c r="P1" s="44" t="s">
        <v>17</v>
      </c>
      <c r="Q1" s="44" t="s">
        <v>18</v>
      </c>
      <c r="R1" s="44" t="s">
        <v>19</v>
      </c>
      <c r="S1" s="42" t="s">
        <v>20</v>
      </c>
      <c r="T1" s="41" t="s">
        <v>21</v>
      </c>
      <c r="U1" s="41" t="s">
        <v>22</v>
      </c>
      <c r="V1" s="45"/>
      <c r="W1" s="45"/>
      <c r="X1" s="46" t="s">
        <v>309</v>
      </c>
      <c r="Y1" s="42" t="s">
        <v>310</v>
      </c>
      <c r="Z1" s="44" t="s">
        <v>311</v>
      </c>
      <c r="AA1" s="43" t="s">
        <v>312</v>
      </c>
      <c r="AB1" s="45"/>
      <c r="AC1" s="46" t="s">
        <v>313</v>
      </c>
      <c r="AD1" s="42" t="s">
        <v>314</v>
      </c>
      <c r="AE1" s="44" t="s">
        <v>315</v>
      </c>
      <c r="AF1" s="43" t="s">
        <v>316</v>
      </c>
      <c r="AG1" s="45"/>
      <c r="AH1" s="87" t="s">
        <v>317</v>
      </c>
      <c r="AI1" s="82"/>
      <c r="AJ1" s="82"/>
      <c r="AK1" s="45"/>
      <c r="AL1" s="87" t="s">
        <v>318</v>
      </c>
      <c r="AM1" s="82"/>
      <c r="AN1" s="82"/>
      <c r="AO1" s="45"/>
      <c r="AP1" s="87" t="s">
        <v>319</v>
      </c>
      <c r="AQ1" s="82"/>
      <c r="AR1" s="82"/>
      <c r="AS1" s="45"/>
      <c r="AT1" s="87" t="s">
        <v>320</v>
      </c>
      <c r="AU1" s="82"/>
      <c r="AV1" s="82"/>
      <c r="AW1" s="45"/>
      <c r="AX1" s="88" t="s">
        <v>321</v>
      </c>
      <c r="AY1" s="89"/>
      <c r="AZ1" s="89"/>
      <c r="BA1" s="89"/>
      <c r="BB1" s="86"/>
    </row>
    <row r="2" spans="1:54">
      <c r="A2" s="47">
        <v>19775</v>
      </c>
      <c r="B2" s="48">
        <v>1</v>
      </c>
      <c r="C2" s="48">
        <v>1</v>
      </c>
      <c r="D2" s="48">
        <v>1</v>
      </c>
      <c r="E2" s="47">
        <v>1</v>
      </c>
      <c r="F2" s="47">
        <v>1</v>
      </c>
      <c r="G2" s="49">
        <v>3</v>
      </c>
      <c r="H2" s="49">
        <v>2</v>
      </c>
      <c r="I2" s="47">
        <v>2</v>
      </c>
      <c r="J2" s="47">
        <v>1</v>
      </c>
      <c r="K2" s="48">
        <v>1</v>
      </c>
      <c r="L2" s="47">
        <v>1</v>
      </c>
      <c r="M2" s="47">
        <v>1</v>
      </c>
      <c r="N2" s="50">
        <v>2</v>
      </c>
      <c r="O2" s="50">
        <v>1</v>
      </c>
      <c r="P2" s="50">
        <v>1</v>
      </c>
      <c r="Q2" s="50">
        <v>2</v>
      </c>
      <c r="R2" s="50">
        <v>2</v>
      </c>
      <c r="S2" s="48">
        <v>1</v>
      </c>
      <c r="T2" s="47">
        <v>1</v>
      </c>
      <c r="U2" s="47">
        <v>3</v>
      </c>
      <c r="V2" s="45"/>
      <c r="W2" s="45"/>
      <c r="X2" s="47">
        <v>29</v>
      </c>
      <c r="Y2" s="47">
        <v>5</v>
      </c>
      <c r="Z2" s="47">
        <v>8</v>
      </c>
      <c r="AA2" s="47">
        <v>5</v>
      </c>
      <c r="AB2" s="45"/>
      <c r="AC2" s="47">
        <v>39.35</v>
      </c>
      <c r="AD2" s="47">
        <v>8.41</v>
      </c>
      <c r="AE2" s="47">
        <v>12.86</v>
      </c>
      <c r="AF2" s="47">
        <v>4.83</v>
      </c>
      <c r="AG2" s="45"/>
      <c r="AH2" s="41" t="s">
        <v>288</v>
      </c>
      <c r="AI2" s="41" t="s">
        <v>286</v>
      </c>
      <c r="AJ2" s="41" t="s">
        <v>287</v>
      </c>
      <c r="AK2" s="45"/>
      <c r="AL2" s="41" t="s">
        <v>288</v>
      </c>
      <c r="AM2" s="41" t="s">
        <v>286</v>
      </c>
      <c r="AN2" s="41" t="s">
        <v>287</v>
      </c>
      <c r="AO2" s="45"/>
      <c r="AP2" s="41" t="s">
        <v>288</v>
      </c>
      <c r="AQ2" s="41" t="s">
        <v>286</v>
      </c>
      <c r="AR2" s="41" t="s">
        <v>287</v>
      </c>
      <c r="AS2" s="45"/>
      <c r="AT2" s="41" t="s">
        <v>288</v>
      </c>
      <c r="AU2" s="41" t="s">
        <v>286</v>
      </c>
      <c r="AV2" s="41" t="s">
        <v>287</v>
      </c>
      <c r="AW2" s="45"/>
      <c r="AX2" s="51" t="s">
        <v>287</v>
      </c>
      <c r="AY2" s="52" t="s">
        <v>322</v>
      </c>
      <c r="AZ2" s="53" t="s">
        <v>310</v>
      </c>
      <c r="BA2" s="54" t="s">
        <v>311</v>
      </c>
      <c r="BB2" s="55" t="s">
        <v>312</v>
      </c>
    </row>
    <row r="3" spans="1:54">
      <c r="A3" s="47">
        <v>20234</v>
      </c>
      <c r="B3" s="48">
        <v>1</v>
      </c>
      <c r="C3" s="48">
        <v>1</v>
      </c>
      <c r="D3" s="48">
        <v>1</v>
      </c>
      <c r="E3" s="47">
        <v>1</v>
      </c>
      <c r="F3" s="47">
        <v>1</v>
      </c>
      <c r="G3" s="49">
        <v>1</v>
      </c>
      <c r="H3" s="49">
        <v>1</v>
      </c>
      <c r="I3" s="47">
        <v>2</v>
      </c>
      <c r="J3" s="47">
        <v>1</v>
      </c>
      <c r="K3" s="48">
        <v>1</v>
      </c>
      <c r="L3" s="47">
        <v>1</v>
      </c>
      <c r="M3" s="47">
        <v>1</v>
      </c>
      <c r="N3" s="50">
        <v>2</v>
      </c>
      <c r="O3" s="50">
        <v>2</v>
      </c>
      <c r="P3" s="50">
        <v>2</v>
      </c>
      <c r="Q3" s="50">
        <v>2</v>
      </c>
      <c r="R3" s="50">
        <v>3</v>
      </c>
      <c r="S3" s="48">
        <v>1</v>
      </c>
      <c r="T3" s="47">
        <v>1</v>
      </c>
      <c r="U3" s="47">
        <v>1</v>
      </c>
      <c r="V3" s="45"/>
      <c r="W3" s="45"/>
      <c r="X3" s="47">
        <v>27</v>
      </c>
      <c r="Y3" s="47">
        <v>5</v>
      </c>
      <c r="Z3" s="47">
        <v>11</v>
      </c>
      <c r="AA3" s="47">
        <v>2</v>
      </c>
      <c r="AB3" s="45"/>
      <c r="AC3" s="45"/>
      <c r="AD3" s="45"/>
      <c r="AE3" s="45"/>
      <c r="AF3" s="45"/>
      <c r="AG3" s="45"/>
      <c r="AH3" s="47">
        <v>20</v>
      </c>
      <c r="AI3" s="47">
        <v>-2.2667126999999998</v>
      </c>
      <c r="AJ3" s="47">
        <v>1</v>
      </c>
      <c r="AK3" s="45"/>
      <c r="AL3" s="47">
        <v>5</v>
      </c>
      <c r="AM3" s="47">
        <v>2.0699999999999998</v>
      </c>
      <c r="AN3" s="47">
        <v>9</v>
      </c>
      <c r="AO3" s="45"/>
      <c r="AP3" s="47">
        <v>5</v>
      </c>
      <c r="AQ3" s="47">
        <v>-2.5119050000000001</v>
      </c>
      <c r="AR3" s="47">
        <v>1</v>
      </c>
      <c r="AS3" s="45"/>
      <c r="AT3" s="47">
        <v>2</v>
      </c>
      <c r="AU3" s="47">
        <v>-1.3248583</v>
      </c>
      <c r="AV3" s="47">
        <v>2</v>
      </c>
      <c r="AW3" s="45"/>
      <c r="AX3" s="52">
        <v>1</v>
      </c>
      <c r="AY3" s="56" t="s">
        <v>294</v>
      </c>
      <c r="AZ3" s="57" t="s">
        <v>323</v>
      </c>
      <c r="BA3" s="58" t="s">
        <v>324</v>
      </c>
      <c r="BB3" s="59" t="s">
        <v>323</v>
      </c>
    </row>
    <row r="4" spans="1:54">
      <c r="A4" s="47">
        <v>22605</v>
      </c>
      <c r="B4" s="48">
        <v>1</v>
      </c>
      <c r="C4" s="48">
        <v>2</v>
      </c>
      <c r="D4" s="48">
        <v>1</v>
      </c>
      <c r="E4" s="47">
        <v>2</v>
      </c>
      <c r="F4" s="47">
        <v>1</v>
      </c>
      <c r="G4" s="49">
        <v>2</v>
      </c>
      <c r="H4" s="49">
        <v>1</v>
      </c>
      <c r="I4" s="47">
        <v>2</v>
      </c>
      <c r="J4" s="47">
        <v>1</v>
      </c>
      <c r="K4" s="48">
        <v>1</v>
      </c>
      <c r="L4" s="47">
        <v>1</v>
      </c>
      <c r="M4" s="47">
        <v>3</v>
      </c>
      <c r="N4" s="50">
        <v>3</v>
      </c>
      <c r="O4" s="50">
        <v>4</v>
      </c>
      <c r="P4" s="50">
        <v>3</v>
      </c>
      <c r="Q4" s="50">
        <v>3</v>
      </c>
      <c r="R4" s="50">
        <v>3</v>
      </c>
      <c r="S4" s="48">
        <v>1</v>
      </c>
      <c r="T4" s="47">
        <v>1</v>
      </c>
      <c r="U4" s="47">
        <v>2</v>
      </c>
      <c r="V4" s="45"/>
      <c r="W4" s="45"/>
      <c r="X4" s="47">
        <v>38</v>
      </c>
      <c r="Y4" s="47">
        <v>6</v>
      </c>
      <c r="Z4" s="47">
        <v>16</v>
      </c>
      <c r="AA4" s="47">
        <v>3</v>
      </c>
      <c r="AB4" s="45"/>
      <c r="AC4" s="46" t="s">
        <v>325</v>
      </c>
      <c r="AD4" s="42" t="s">
        <v>326</v>
      </c>
      <c r="AE4" s="44" t="s">
        <v>327</v>
      </c>
      <c r="AF4" s="43" t="s">
        <v>328</v>
      </c>
      <c r="AG4" s="45"/>
      <c r="AH4" s="47">
        <v>21</v>
      </c>
      <c r="AI4" s="47">
        <v>-2.1495481000000001</v>
      </c>
      <c r="AJ4" s="47">
        <v>1</v>
      </c>
      <c r="AK4" s="45"/>
      <c r="AL4" s="47">
        <v>6</v>
      </c>
      <c r="AM4" s="47">
        <v>3.07</v>
      </c>
      <c r="AN4" s="47">
        <v>9</v>
      </c>
      <c r="AO4" s="45"/>
      <c r="AP4" s="47">
        <v>6</v>
      </c>
      <c r="AQ4" s="47">
        <v>-2.19217</v>
      </c>
      <c r="AR4" s="47">
        <v>1</v>
      </c>
      <c r="AS4" s="45"/>
      <c r="AT4" s="47">
        <v>3</v>
      </c>
      <c r="AU4" s="47">
        <v>-0.85672130000000002</v>
      </c>
      <c r="AV4" s="47">
        <v>3</v>
      </c>
      <c r="AW4" s="45"/>
      <c r="AX4" s="52">
        <v>2</v>
      </c>
      <c r="AY4" s="60" t="s">
        <v>296</v>
      </c>
      <c r="AZ4" s="57" t="s">
        <v>323</v>
      </c>
      <c r="BA4" s="58">
        <v>8</v>
      </c>
      <c r="BB4" s="59">
        <v>2</v>
      </c>
    </row>
    <row r="5" spans="1:54">
      <c r="A5" s="47">
        <v>23261</v>
      </c>
      <c r="B5" s="48">
        <v>2</v>
      </c>
      <c r="C5" s="48">
        <v>2</v>
      </c>
      <c r="D5" s="48">
        <v>3</v>
      </c>
      <c r="E5" s="47">
        <v>2</v>
      </c>
      <c r="F5" s="47">
        <v>1</v>
      </c>
      <c r="G5" s="49">
        <v>1</v>
      </c>
      <c r="H5" s="49">
        <v>1</v>
      </c>
      <c r="I5" s="47">
        <v>3</v>
      </c>
      <c r="J5" s="47">
        <v>2</v>
      </c>
      <c r="K5" s="48">
        <v>2</v>
      </c>
      <c r="L5" s="47">
        <v>3</v>
      </c>
      <c r="M5" s="47">
        <v>2</v>
      </c>
      <c r="N5" s="50">
        <v>3</v>
      </c>
      <c r="O5" s="50">
        <v>3</v>
      </c>
      <c r="P5" s="50">
        <v>4</v>
      </c>
      <c r="Q5" s="50">
        <v>2</v>
      </c>
      <c r="R5" s="50">
        <v>4</v>
      </c>
      <c r="S5" s="48">
        <v>1</v>
      </c>
      <c r="T5" s="47">
        <v>1</v>
      </c>
      <c r="U5" s="47">
        <v>3</v>
      </c>
      <c r="V5" s="45"/>
      <c r="W5" s="45"/>
      <c r="X5" s="47">
        <v>45</v>
      </c>
      <c r="Y5" s="47">
        <v>10</v>
      </c>
      <c r="Z5" s="47">
        <v>16</v>
      </c>
      <c r="AA5" s="47">
        <v>2</v>
      </c>
      <c r="AB5" s="45"/>
      <c r="AC5" s="47">
        <v>8.5399999999999991</v>
      </c>
      <c r="AD5" s="47">
        <v>2.87</v>
      </c>
      <c r="AE5" s="47">
        <v>3.13</v>
      </c>
      <c r="AF5" s="47">
        <v>2.14</v>
      </c>
      <c r="AG5" s="45"/>
      <c r="AH5" s="47">
        <v>22</v>
      </c>
      <c r="AI5" s="47">
        <v>-2.0323836000000002</v>
      </c>
      <c r="AJ5" s="47">
        <v>1</v>
      </c>
      <c r="AK5" s="45"/>
      <c r="AL5" s="47">
        <v>7</v>
      </c>
      <c r="AM5" s="47">
        <v>4.07</v>
      </c>
      <c r="AN5" s="47">
        <v>9</v>
      </c>
      <c r="AO5" s="45"/>
      <c r="AP5" s="47">
        <v>7</v>
      </c>
      <c r="AQ5" s="47">
        <v>-1.8724350000000001</v>
      </c>
      <c r="AR5" s="47">
        <v>1</v>
      </c>
      <c r="AS5" s="45"/>
      <c r="AT5" s="47">
        <v>4</v>
      </c>
      <c r="AU5" s="47">
        <v>-0.38858429999999999</v>
      </c>
      <c r="AV5" s="47">
        <v>4</v>
      </c>
      <c r="AW5" s="45"/>
      <c r="AX5" s="52">
        <v>3</v>
      </c>
      <c r="AY5" s="60" t="s">
        <v>298</v>
      </c>
      <c r="AZ5" s="57" t="s">
        <v>323</v>
      </c>
      <c r="BA5" s="58" t="s">
        <v>329</v>
      </c>
      <c r="BB5" s="59">
        <v>3</v>
      </c>
    </row>
    <row r="6" spans="1:54">
      <c r="A6" s="47">
        <v>19792</v>
      </c>
      <c r="B6" s="48">
        <v>1</v>
      </c>
      <c r="C6" s="48">
        <v>1</v>
      </c>
      <c r="D6" s="48">
        <v>1</v>
      </c>
      <c r="E6" s="47">
        <v>2</v>
      </c>
      <c r="F6" s="47">
        <v>1</v>
      </c>
      <c r="G6" s="49">
        <v>1</v>
      </c>
      <c r="H6" s="49">
        <v>1</v>
      </c>
      <c r="I6" s="47">
        <v>1</v>
      </c>
      <c r="J6" s="47">
        <v>1</v>
      </c>
      <c r="K6" s="48">
        <v>2</v>
      </c>
      <c r="L6" s="47">
        <v>1</v>
      </c>
      <c r="M6" s="47">
        <v>2</v>
      </c>
      <c r="N6" s="50">
        <v>2</v>
      </c>
      <c r="O6" s="50">
        <v>2</v>
      </c>
      <c r="P6" s="50">
        <v>3</v>
      </c>
      <c r="Q6" s="50">
        <v>3</v>
      </c>
      <c r="R6" s="50">
        <v>3</v>
      </c>
      <c r="S6" s="48">
        <v>2</v>
      </c>
      <c r="T6" s="47">
        <v>1</v>
      </c>
      <c r="U6" s="47">
        <v>1</v>
      </c>
      <c r="V6" s="45"/>
      <c r="W6" s="45"/>
      <c r="X6" s="47">
        <v>32</v>
      </c>
      <c r="Y6" s="47">
        <v>7</v>
      </c>
      <c r="Z6" s="47">
        <v>13</v>
      </c>
      <c r="AA6" s="47">
        <v>2</v>
      </c>
      <c r="AB6" s="45"/>
      <c r="AC6" s="45"/>
      <c r="AD6" s="45"/>
      <c r="AE6" s="45"/>
      <c r="AF6" s="45"/>
      <c r="AG6" s="45"/>
      <c r="AH6" s="47">
        <v>23</v>
      </c>
      <c r="AI6" s="47">
        <v>-1.9152191000000001</v>
      </c>
      <c r="AJ6" s="47">
        <v>1</v>
      </c>
      <c r="AK6" s="45"/>
      <c r="AL6" s="47">
        <v>8</v>
      </c>
      <c r="AM6" s="47">
        <v>5.07</v>
      </c>
      <c r="AN6" s="47">
        <v>9</v>
      </c>
      <c r="AO6" s="45"/>
      <c r="AP6" s="47">
        <v>8</v>
      </c>
      <c r="AQ6" s="47">
        <v>-1.5527</v>
      </c>
      <c r="AR6" s="47">
        <v>2</v>
      </c>
      <c r="AS6" s="45"/>
      <c r="AT6" s="47">
        <v>5</v>
      </c>
      <c r="AU6" s="47">
        <v>7.9552700000000004E-2</v>
      </c>
      <c r="AV6" s="47">
        <v>5</v>
      </c>
      <c r="AW6" s="45"/>
      <c r="AX6" s="52">
        <v>4</v>
      </c>
      <c r="AY6" s="60" t="s">
        <v>299</v>
      </c>
      <c r="AZ6" s="57" t="s">
        <v>323</v>
      </c>
      <c r="BA6" s="58" t="s">
        <v>330</v>
      </c>
      <c r="BB6" s="59">
        <v>4</v>
      </c>
    </row>
    <row r="7" spans="1:54">
      <c r="A7" s="47">
        <v>19793</v>
      </c>
      <c r="B7" s="48">
        <v>1</v>
      </c>
      <c r="C7" s="48">
        <v>1</v>
      </c>
      <c r="D7" s="48">
        <v>1</v>
      </c>
      <c r="E7" s="47">
        <v>1</v>
      </c>
      <c r="F7" s="47">
        <v>3</v>
      </c>
      <c r="G7" s="49">
        <v>3</v>
      </c>
      <c r="H7" s="49">
        <v>3</v>
      </c>
      <c r="I7" s="47">
        <v>2</v>
      </c>
      <c r="J7" s="47">
        <v>1</v>
      </c>
      <c r="K7" s="48">
        <v>1</v>
      </c>
      <c r="L7" s="47">
        <v>1</v>
      </c>
      <c r="M7" s="47">
        <v>1</v>
      </c>
      <c r="N7" s="50">
        <v>2</v>
      </c>
      <c r="O7" s="50">
        <v>2</v>
      </c>
      <c r="P7" s="50">
        <v>1</v>
      </c>
      <c r="Q7" s="50">
        <v>1</v>
      </c>
      <c r="R7" s="50">
        <v>1</v>
      </c>
      <c r="S7" s="48">
        <v>1</v>
      </c>
      <c r="T7" s="47">
        <v>1</v>
      </c>
      <c r="U7" s="47">
        <v>4</v>
      </c>
      <c r="V7" s="45"/>
      <c r="W7" s="45"/>
      <c r="X7" s="47">
        <v>32</v>
      </c>
      <c r="Y7" s="47">
        <v>5</v>
      </c>
      <c r="Z7" s="47">
        <v>7</v>
      </c>
      <c r="AA7" s="47">
        <v>6</v>
      </c>
      <c r="AB7" s="45"/>
      <c r="AC7" s="46" t="s">
        <v>331</v>
      </c>
      <c r="AD7" s="42" t="s">
        <v>332</v>
      </c>
      <c r="AE7" s="44" t="s">
        <v>333</v>
      </c>
      <c r="AF7" s="43" t="s">
        <v>334</v>
      </c>
      <c r="AG7" s="45"/>
      <c r="AH7" s="47">
        <v>24</v>
      </c>
      <c r="AI7" s="47">
        <v>-1.7980545000000001</v>
      </c>
      <c r="AJ7" s="47">
        <v>1</v>
      </c>
      <c r="AK7" s="45"/>
      <c r="AL7" s="47">
        <v>9</v>
      </c>
      <c r="AM7" s="47">
        <v>6.07</v>
      </c>
      <c r="AN7" s="47">
        <v>9</v>
      </c>
      <c r="AO7" s="45"/>
      <c r="AP7" s="47">
        <v>9</v>
      </c>
      <c r="AQ7" s="47">
        <v>-1.2329650000000001</v>
      </c>
      <c r="AR7" s="47">
        <v>3</v>
      </c>
      <c r="AS7" s="45"/>
      <c r="AT7" s="47">
        <v>6</v>
      </c>
      <c r="AU7" s="47">
        <v>0.54768971</v>
      </c>
      <c r="AV7" s="47">
        <v>6</v>
      </c>
      <c r="AW7" s="45"/>
      <c r="AX7" s="52">
        <v>5</v>
      </c>
      <c r="AY7" s="60" t="s">
        <v>302</v>
      </c>
      <c r="AZ7" s="57" t="s">
        <v>323</v>
      </c>
      <c r="BA7" s="58">
        <v>13</v>
      </c>
      <c r="BB7" s="59">
        <v>5</v>
      </c>
    </row>
    <row r="8" spans="1:54">
      <c r="A8" s="47">
        <v>21562</v>
      </c>
      <c r="B8" s="48">
        <v>1</v>
      </c>
      <c r="C8" s="48">
        <v>1</v>
      </c>
      <c r="D8" s="48">
        <v>1</v>
      </c>
      <c r="E8" s="47">
        <v>1</v>
      </c>
      <c r="F8" s="47">
        <v>1</v>
      </c>
      <c r="G8" s="49">
        <v>1</v>
      </c>
      <c r="H8" s="49">
        <v>1</v>
      </c>
      <c r="I8" s="47">
        <v>1</v>
      </c>
      <c r="J8" s="47">
        <v>1</v>
      </c>
      <c r="K8" s="48">
        <v>1</v>
      </c>
      <c r="L8" s="47">
        <v>1</v>
      </c>
      <c r="M8" s="47">
        <v>1</v>
      </c>
      <c r="N8" s="50">
        <v>2</v>
      </c>
      <c r="O8" s="50">
        <v>3</v>
      </c>
      <c r="P8" s="50">
        <v>3</v>
      </c>
      <c r="Q8" s="50">
        <v>1</v>
      </c>
      <c r="R8" s="50">
        <v>2</v>
      </c>
      <c r="S8" s="48">
        <v>1</v>
      </c>
      <c r="T8" s="47">
        <v>1</v>
      </c>
      <c r="U8" s="47">
        <v>1</v>
      </c>
      <c r="V8" s="45"/>
      <c r="W8" s="45"/>
      <c r="X8" s="47">
        <v>26</v>
      </c>
      <c r="Y8" s="47">
        <v>5</v>
      </c>
      <c r="Z8" s="47">
        <v>11</v>
      </c>
      <c r="AA8" s="47">
        <v>2</v>
      </c>
      <c r="AB8" s="45"/>
      <c r="AC8" s="47">
        <v>22</v>
      </c>
      <c r="AD8" s="47">
        <v>5</v>
      </c>
      <c r="AE8" s="47">
        <v>5</v>
      </c>
      <c r="AF8" s="47">
        <v>2</v>
      </c>
      <c r="AG8" s="45"/>
      <c r="AH8" s="47">
        <v>25</v>
      </c>
      <c r="AI8" s="47">
        <v>-1.68089</v>
      </c>
      <c r="AJ8" s="47">
        <v>2</v>
      </c>
      <c r="AK8" s="45"/>
      <c r="AL8" s="47">
        <v>10</v>
      </c>
      <c r="AM8" s="47">
        <v>7.07</v>
      </c>
      <c r="AN8" s="47">
        <v>9</v>
      </c>
      <c r="AO8" s="45"/>
      <c r="AP8" s="47">
        <v>10</v>
      </c>
      <c r="AQ8" s="47">
        <v>-0.91322999999999999</v>
      </c>
      <c r="AR8" s="47">
        <v>3</v>
      </c>
      <c r="AS8" s="45"/>
      <c r="AT8" s="47">
        <v>7</v>
      </c>
      <c r="AU8" s="47">
        <v>1.01582672</v>
      </c>
      <c r="AV8" s="47">
        <v>7</v>
      </c>
      <c r="AW8" s="45"/>
      <c r="AX8" s="52">
        <v>6</v>
      </c>
      <c r="AY8" s="60" t="s">
        <v>304</v>
      </c>
      <c r="AZ8" s="57" t="s">
        <v>323</v>
      </c>
      <c r="BA8" s="58" t="s">
        <v>335</v>
      </c>
      <c r="BB8" s="59">
        <v>6</v>
      </c>
    </row>
    <row r="9" spans="1:54">
      <c r="A9" s="47">
        <v>21669</v>
      </c>
      <c r="B9" s="48">
        <v>1</v>
      </c>
      <c r="C9" s="48">
        <v>1</v>
      </c>
      <c r="D9" s="48">
        <v>1</v>
      </c>
      <c r="E9" s="47">
        <v>1</v>
      </c>
      <c r="F9" s="47">
        <v>1</v>
      </c>
      <c r="G9" s="49">
        <v>4</v>
      </c>
      <c r="H9" s="49">
        <v>4</v>
      </c>
      <c r="I9" s="47">
        <v>1</v>
      </c>
      <c r="J9" s="47">
        <v>1</v>
      </c>
      <c r="K9" s="48">
        <v>1</v>
      </c>
      <c r="L9" s="47">
        <v>1</v>
      </c>
      <c r="M9" s="47">
        <v>1</v>
      </c>
      <c r="N9" s="50">
        <v>4</v>
      </c>
      <c r="O9" s="50">
        <v>3</v>
      </c>
      <c r="P9" s="50">
        <v>4</v>
      </c>
      <c r="Q9" s="50">
        <v>3</v>
      </c>
      <c r="R9" s="50">
        <v>4</v>
      </c>
      <c r="S9" s="48">
        <v>1</v>
      </c>
      <c r="T9" s="47">
        <v>1</v>
      </c>
      <c r="U9" s="47">
        <v>1</v>
      </c>
      <c r="V9" s="45"/>
      <c r="W9" s="45"/>
      <c r="X9" s="47">
        <v>39</v>
      </c>
      <c r="Y9" s="47">
        <v>5</v>
      </c>
      <c r="Z9" s="47">
        <v>18</v>
      </c>
      <c r="AA9" s="47">
        <v>8</v>
      </c>
      <c r="AB9" s="45"/>
      <c r="AC9" s="46" t="s">
        <v>336</v>
      </c>
      <c r="AD9" s="42" t="s">
        <v>337</v>
      </c>
      <c r="AE9" s="44" t="s">
        <v>338</v>
      </c>
      <c r="AF9" s="43" t="s">
        <v>339</v>
      </c>
      <c r="AG9" s="45"/>
      <c r="AH9" s="47">
        <v>26</v>
      </c>
      <c r="AI9" s="47">
        <v>-1.5637254</v>
      </c>
      <c r="AJ9" s="47">
        <v>2</v>
      </c>
      <c r="AK9" s="45"/>
      <c r="AL9" s="47">
        <v>11</v>
      </c>
      <c r="AM9" s="47">
        <v>8.07</v>
      </c>
      <c r="AN9" s="47">
        <v>9</v>
      </c>
      <c r="AO9" s="45"/>
      <c r="AP9" s="47">
        <v>11</v>
      </c>
      <c r="AQ9" s="47">
        <v>-0.59349499999999999</v>
      </c>
      <c r="AR9" s="47">
        <v>4</v>
      </c>
      <c r="AS9" s="45"/>
      <c r="AT9" s="47">
        <v>8</v>
      </c>
      <c r="AU9" s="47">
        <v>1.4839637400000001</v>
      </c>
      <c r="AV9" s="47">
        <v>8</v>
      </c>
      <c r="AW9" s="45"/>
      <c r="AX9" s="52">
        <v>7</v>
      </c>
      <c r="AY9" s="60" t="s">
        <v>306</v>
      </c>
      <c r="AZ9" s="57" t="s">
        <v>323</v>
      </c>
      <c r="BA9" s="58">
        <v>16</v>
      </c>
      <c r="BB9" s="59">
        <v>7</v>
      </c>
    </row>
    <row r="10" spans="1:54">
      <c r="A10" s="47">
        <v>22510</v>
      </c>
      <c r="B10" s="48">
        <v>1</v>
      </c>
      <c r="C10" s="48">
        <v>1</v>
      </c>
      <c r="D10" s="48">
        <v>2</v>
      </c>
      <c r="E10" s="47">
        <v>2</v>
      </c>
      <c r="F10" s="47">
        <v>1</v>
      </c>
      <c r="G10" s="49">
        <v>1</v>
      </c>
      <c r="H10" s="49">
        <v>1</v>
      </c>
      <c r="I10" s="47">
        <v>1</v>
      </c>
      <c r="J10" s="47">
        <v>1</v>
      </c>
      <c r="K10" s="48">
        <v>1</v>
      </c>
      <c r="L10" s="47">
        <v>1</v>
      </c>
      <c r="M10" s="47">
        <v>1</v>
      </c>
      <c r="N10" s="50">
        <v>1</v>
      </c>
      <c r="O10" s="50">
        <v>1</v>
      </c>
      <c r="P10" s="50">
        <v>3</v>
      </c>
      <c r="Q10" s="50">
        <v>2</v>
      </c>
      <c r="R10" s="50">
        <v>2</v>
      </c>
      <c r="S10" s="48">
        <v>1</v>
      </c>
      <c r="T10" s="47">
        <v>3</v>
      </c>
      <c r="U10" s="47">
        <v>2</v>
      </c>
      <c r="V10" s="45"/>
      <c r="W10" s="45"/>
      <c r="X10" s="47">
        <v>29</v>
      </c>
      <c r="Y10" s="47">
        <v>6</v>
      </c>
      <c r="Z10" s="47">
        <v>9</v>
      </c>
      <c r="AA10" s="47">
        <v>2</v>
      </c>
      <c r="AB10" s="45"/>
      <c r="AC10" s="47">
        <v>20</v>
      </c>
      <c r="AD10" s="47">
        <v>5</v>
      </c>
      <c r="AE10" s="47">
        <v>5</v>
      </c>
      <c r="AF10" s="47">
        <v>2</v>
      </c>
      <c r="AG10" s="45"/>
      <c r="AH10" s="47">
        <v>27</v>
      </c>
      <c r="AI10" s="47">
        <v>-1.4465608999999999</v>
      </c>
      <c r="AJ10" s="47">
        <v>2</v>
      </c>
      <c r="AK10" s="45"/>
      <c r="AL10" s="47">
        <v>12</v>
      </c>
      <c r="AM10" s="47">
        <v>9.07</v>
      </c>
      <c r="AN10" s="47">
        <v>9</v>
      </c>
      <c r="AO10" s="45"/>
      <c r="AP10" s="47">
        <v>12</v>
      </c>
      <c r="AQ10" s="47">
        <v>-0.27376</v>
      </c>
      <c r="AR10" s="47">
        <v>4</v>
      </c>
      <c r="AS10" s="45"/>
      <c r="AT10" s="45"/>
      <c r="AU10" s="45"/>
      <c r="AV10" s="45"/>
      <c r="AW10" s="45"/>
      <c r="AX10" s="52">
        <v>8</v>
      </c>
      <c r="AY10" s="60" t="s">
        <v>307</v>
      </c>
      <c r="AZ10" s="57" t="s">
        <v>323</v>
      </c>
      <c r="BA10" s="58" t="s">
        <v>340</v>
      </c>
      <c r="BB10" s="59">
        <v>8</v>
      </c>
    </row>
    <row r="11" spans="1:54">
      <c r="A11" s="47">
        <v>22609</v>
      </c>
      <c r="B11" s="48">
        <v>2</v>
      </c>
      <c r="C11" s="48">
        <v>2</v>
      </c>
      <c r="D11" s="48">
        <v>2</v>
      </c>
      <c r="E11" s="47">
        <v>1</v>
      </c>
      <c r="F11" s="47">
        <v>1</v>
      </c>
      <c r="G11" s="49">
        <v>2</v>
      </c>
      <c r="H11" s="49">
        <v>2</v>
      </c>
      <c r="I11" s="47">
        <v>3</v>
      </c>
      <c r="J11" s="47">
        <v>2</v>
      </c>
      <c r="K11" s="48">
        <v>1</v>
      </c>
      <c r="L11" s="47">
        <v>1</v>
      </c>
      <c r="M11" s="47">
        <v>3</v>
      </c>
      <c r="N11" s="50">
        <v>2</v>
      </c>
      <c r="O11" s="50">
        <v>3</v>
      </c>
      <c r="P11" s="50">
        <v>2</v>
      </c>
      <c r="Q11" s="50">
        <v>2</v>
      </c>
      <c r="R11" s="50">
        <v>2</v>
      </c>
      <c r="S11" s="48">
        <v>2</v>
      </c>
      <c r="T11" s="47">
        <v>1</v>
      </c>
      <c r="U11" s="47">
        <v>2</v>
      </c>
      <c r="V11" s="45"/>
      <c r="W11" s="45"/>
      <c r="X11" s="47">
        <v>38</v>
      </c>
      <c r="Y11" s="47">
        <v>9</v>
      </c>
      <c r="Z11" s="47">
        <v>11</v>
      </c>
      <c r="AA11" s="47">
        <v>4</v>
      </c>
      <c r="AB11" s="45"/>
      <c r="AC11" s="46" t="s">
        <v>341</v>
      </c>
      <c r="AD11" s="42" t="s">
        <v>342</v>
      </c>
      <c r="AE11" s="44" t="s">
        <v>343</v>
      </c>
      <c r="AF11" s="43" t="s">
        <v>344</v>
      </c>
      <c r="AG11" s="45"/>
      <c r="AH11" s="47">
        <v>28</v>
      </c>
      <c r="AI11" s="47">
        <v>-1.3293964</v>
      </c>
      <c r="AJ11" s="47">
        <v>2</v>
      </c>
      <c r="AK11" s="45"/>
      <c r="AL11" s="47">
        <v>13</v>
      </c>
      <c r="AM11" s="47">
        <v>10.07</v>
      </c>
      <c r="AN11" s="47">
        <v>9</v>
      </c>
      <c r="AO11" s="45"/>
      <c r="AP11" s="47">
        <v>13</v>
      </c>
      <c r="AQ11" s="47">
        <v>4.5974969999999997E-2</v>
      </c>
      <c r="AR11" s="47">
        <v>5</v>
      </c>
      <c r="AS11" s="45"/>
      <c r="AT11" s="45"/>
      <c r="AU11" s="45"/>
      <c r="AV11" s="45"/>
      <c r="AW11" s="45"/>
      <c r="AX11" s="52">
        <v>9</v>
      </c>
      <c r="AY11" s="60" t="s">
        <v>308</v>
      </c>
      <c r="AZ11" s="57" t="s">
        <v>345</v>
      </c>
      <c r="BA11" s="58" t="s">
        <v>346</v>
      </c>
      <c r="BB11" s="59" t="s">
        <v>323</v>
      </c>
    </row>
    <row r="12" spans="1:54">
      <c r="A12" s="47">
        <v>23313</v>
      </c>
      <c r="B12" s="48">
        <v>1</v>
      </c>
      <c r="C12" s="48">
        <v>2</v>
      </c>
      <c r="D12" s="48">
        <v>2</v>
      </c>
      <c r="E12" s="47">
        <v>1</v>
      </c>
      <c r="F12" s="47">
        <v>1</v>
      </c>
      <c r="G12" s="49">
        <v>1</v>
      </c>
      <c r="H12" s="49">
        <v>1</v>
      </c>
      <c r="I12" s="47">
        <v>1</v>
      </c>
      <c r="J12" s="47">
        <v>1</v>
      </c>
      <c r="K12" s="48">
        <v>1</v>
      </c>
      <c r="L12" s="47">
        <v>1</v>
      </c>
      <c r="M12" s="47">
        <v>1</v>
      </c>
      <c r="N12" s="50">
        <v>3</v>
      </c>
      <c r="O12" s="50">
        <v>4</v>
      </c>
      <c r="P12" s="50">
        <v>1</v>
      </c>
      <c r="Q12" s="50">
        <v>2</v>
      </c>
      <c r="R12" s="50">
        <v>3</v>
      </c>
      <c r="S12" s="48">
        <v>1</v>
      </c>
      <c r="T12" s="47">
        <v>2</v>
      </c>
      <c r="U12" s="47">
        <v>2</v>
      </c>
      <c r="V12" s="45"/>
      <c r="W12" s="45"/>
      <c r="X12" s="47">
        <v>32</v>
      </c>
      <c r="Y12" s="47">
        <v>7</v>
      </c>
      <c r="Z12" s="47">
        <v>13</v>
      </c>
      <c r="AA12" s="47">
        <v>2</v>
      </c>
      <c r="AB12" s="45"/>
      <c r="AC12" s="47">
        <v>69</v>
      </c>
      <c r="AD12" s="47">
        <v>17</v>
      </c>
      <c r="AE12" s="47">
        <v>20</v>
      </c>
      <c r="AF12" s="47">
        <v>8</v>
      </c>
      <c r="AG12" s="45"/>
      <c r="AH12" s="47">
        <v>29</v>
      </c>
      <c r="AI12" s="47">
        <v>-1.2122318000000001</v>
      </c>
      <c r="AJ12" s="47">
        <v>3</v>
      </c>
      <c r="AK12" s="45"/>
      <c r="AL12" s="47">
        <v>14</v>
      </c>
      <c r="AM12" s="47">
        <v>11.07</v>
      </c>
      <c r="AN12" s="47">
        <v>9</v>
      </c>
      <c r="AO12" s="45"/>
      <c r="AP12" s="47">
        <v>14</v>
      </c>
      <c r="AQ12" s="47">
        <v>0.36570996</v>
      </c>
      <c r="AR12" s="47">
        <v>6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4">
      <c r="A13" s="47">
        <v>19333</v>
      </c>
      <c r="B13" s="48">
        <v>2</v>
      </c>
      <c r="C13" s="48">
        <v>2</v>
      </c>
      <c r="D13" s="48">
        <v>3</v>
      </c>
      <c r="E13" s="47">
        <v>2</v>
      </c>
      <c r="F13" s="47">
        <v>2</v>
      </c>
      <c r="G13" s="49">
        <v>3</v>
      </c>
      <c r="H13" s="49">
        <v>3</v>
      </c>
      <c r="I13" s="47">
        <v>1</v>
      </c>
      <c r="J13" s="47">
        <v>1</v>
      </c>
      <c r="K13" s="48">
        <v>2</v>
      </c>
      <c r="L13" s="47">
        <v>3</v>
      </c>
      <c r="M13" s="47">
        <v>2</v>
      </c>
      <c r="N13" s="50">
        <v>3</v>
      </c>
      <c r="O13" s="50">
        <v>3</v>
      </c>
      <c r="P13" s="50">
        <v>2</v>
      </c>
      <c r="Q13" s="50">
        <v>2</v>
      </c>
      <c r="R13" s="50">
        <v>2</v>
      </c>
      <c r="S13" s="48">
        <v>2</v>
      </c>
      <c r="T13" s="47">
        <v>2</v>
      </c>
      <c r="U13" s="47">
        <v>3</v>
      </c>
      <c r="V13" s="45"/>
      <c r="W13" s="45"/>
      <c r="X13" s="47">
        <v>45</v>
      </c>
      <c r="Y13" s="47">
        <v>11</v>
      </c>
      <c r="Z13" s="47">
        <v>12</v>
      </c>
      <c r="AA13" s="47">
        <v>6</v>
      </c>
      <c r="AB13" s="45"/>
      <c r="AC13" s="46" t="s">
        <v>347</v>
      </c>
      <c r="AD13" s="42" t="s">
        <v>348</v>
      </c>
      <c r="AE13" s="44" t="s">
        <v>349</v>
      </c>
      <c r="AF13" s="43" t="s">
        <v>350</v>
      </c>
      <c r="AG13" s="45"/>
      <c r="AH13" s="47">
        <v>30</v>
      </c>
      <c r="AI13" s="47">
        <v>-1.0950673</v>
      </c>
      <c r="AJ13" s="47">
        <v>3</v>
      </c>
      <c r="AK13" s="45"/>
      <c r="AL13" s="47">
        <v>15</v>
      </c>
      <c r="AM13" s="47">
        <v>12.07</v>
      </c>
      <c r="AN13" s="47">
        <v>9</v>
      </c>
      <c r="AO13" s="45"/>
      <c r="AP13" s="47">
        <v>15</v>
      </c>
      <c r="AQ13" s="47">
        <v>0.68544495999999999</v>
      </c>
      <c r="AR13" s="47">
        <v>6</v>
      </c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>
      <c r="A14" s="47">
        <v>19753</v>
      </c>
      <c r="B14" s="48">
        <v>1</v>
      </c>
      <c r="C14" s="48">
        <v>1</v>
      </c>
      <c r="D14" s="48">
        <v>1</v>
      </c>
      <c r="E14" s="47">
        <v>2</v>
      </c>
      <c r="F14" s="47">
        <v>1</v>
      </c>
      <c r="G14" s="49">
        <v>1</v>
      </c>
      <c r="H14" s="49">
        <v>1</v>
      </c>
      <c r="I14" s="47">
        <v>1</v>
      </c>
      <c r="J14" s="47">
        <v>1</v>
      </c>
      <c r="K14" s="48">
        <v>1</v>
      </c>
      <c r="L14" s="47">
        <v>1</v>
      </c>
      <c r="M14" s="47">
        <v>1</v>
      </c>
      <c r="N14" s="50">
        <v>3</v>
      </c>
      <c r="O14" s="50">
        <v>2</v>
      </c>
      <c r="P14" s="50">
        <v>1</v>
      </c>
      <c r="Q14" s="50">
        <v>2</v>
      </c>
      <c r="R14" s="50">
        <v>4</v>
      </c>
      <c r="S14" s="48">
        <v>2</v>
      </c>
      <c r="T14" s="47">
        <v>3</v>
      </c>
      <c r="U14" s="47">
        <v>2</v>
      </c>
      <c r="V14" s="45"/>
      <c r="W14" s="45"/>
      <c r="X14" s="47">
        <v>32</v>
      </c>
      <c r="Y14" s="47">
        <v>6</v>
      </c>
      <c r="Z14" s="47">
        <v>12</v>
      </c>
      <c r="AA14" s="47">
        <v>2</v>
      </c>
      <c r="AB14" s="45"/>
      <c r="AC14" s="47">
        <v>80</v>
      </c>
      <c r="AD14" s="47">
        <v>20</v>
      </c>
      <c r="AE14" s="47">
        <v>20</v>
      </c>
      <c r="AF14" s="47">
        <v>8</v>
      </c>
      <c r="AG14" s="45"/>
      <c r="AH14" s="47">
        <v>31</v>
      </c>
      <c r="AI14" s="47">
        <v>-0.97790270000000001</v>
      </c>
      <c r="AJ14" s="47">
        <v>3</v>
      </c>
      <c r="AK14" s="45"/>
      <c r="AL14" s="47">
        <v>16</v>
      </c>
      <c r="AM14" s="47">
        <v>13.07</v>
      </c>
      <c r="AN14" s="47">
        <v>9</v>
      </c>
      <c r="AO14" s="45"/>
      <c r="AP14" s="47">
        <v>16</v>
      </c>
      <c r="AQ14" s="47">
        <v>1.00517995</v>
      </c>
      <c r="AR14" s="47">
        <v>7</v>
      </c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>
      <c r="A15" s="47">
        <v>21260</v>
      </c>
      <c r="B15" s="48">
        <v>1</v>
      </c>
      <c r="C15" s="48">
        <v>2</v>
      </c>
      <c r="D15" s="48">
        <v>2</v>
      </c>
      <c r="E15" s="47">
        <v>1</v>
      </c>
      <c r="F15" s="47">
        <v>1</v>
      </c>
      <c r="G15" s="49">
        <v>1</v>
      </c>
      <c r="H15" s="49">
        <v>1</v>
      </c>
      <c r="I15" s="47">
        <v>1</v>
      </c>
      <c r="J15" s="47">
        <v>1</v>
      </c>
      <c r="K15" s="48">
        <v>1</v>
      </c>
      <c r="L15" s="47">
        <v>1</v>
      </c>
      <c r="M15" s="47">
        <v>1</v>
      </c>
      <c r="N15" s="50">
        <v>1</v>
      </c>
      <c r="O15" s="50">
        <v>2</v>
      </c>
      <c r="P15" s="50">
        <v>4</v>
      </c>
      <c r="Q15" s="50">
        <v>3</v>
      </c>
      <c r="R15" s="50">
        <v>3</v>
      </c>
      <c r="S15" s="48">
        <v>1</v>
      </c>
      <c r="T15" s="47">
        <v>1</v>
      </c>
      <c r="U15" s="47">
        <v>3</v>
      </c>
      <c r="V15" s="45"/>
      <c r="W15" s="45"/>
      <c r="X15" s="47">
        <v>32</v>
      </c>
      <c r="Y15" s="47">
        <v>7</v>
      </c>
      <c r="Z15" s="47">
        <v>13</v>
      </c>
      <c r="AA15" s="47">
        <v>2</v>
      </c>
      <c r="AB15" s="45"/>
      <c r="AC15" s="45"/>
      <c r="AD15" s="45"/>
      <c r="AE15" s="45"/>
      <c r="AF15" s="45"/>
      <c r="AG15" s="45"/>
      <c r="AH15" s="47">
        <v>32</v>
      </c>
      <c r="AI15" s="47">
        <v>-0.86073820000000001</v>
      </c>
      <c r="AJ15" s="47">
        <v>3</v>
      </c>
      <c r="AK15" s="45"/>
      <c r="AL15" s="47">
        <v>17</v>
      </c>
      <c r="AM15" s="47">
        <v>14.07</v>
      </c>
      <c r="AN15" s="47">
        <v>9</v>
      </c>
      <c r="AO15" s="45"/>
      <c r="AP15" s="47">
        <v>17</v>
      </c>
      <c r="AQ15" s="47">
        <v>1.3249149499999999</v>
      </c>
      <c r="AR15" s="47">
        <v>8</v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</row>
    <row r="16" spans="1:54">
      <c r="A16" s="47">
        <v>21301</v>
      </c>
      <c r="B16" s="48">
        <v>2</v>
      </c>
      <c r="C16" s="48">
        <v>1</v>
      </c>
      <c r="D16" s="48">
        <v>1</v>
      </c>
      <c r="E16" s="47">
        <v>1</v>
      </c>
      <c r="F16" s="47">
        <v>1</v>
      </c>
      <c r="G16" s="49">
        <v>2</v>
      </c>
      <c r="H16" s="49">
        <v>3</v>
      </c>
      <c r="I16" s="47">
        <v>2</v>
      </c>
      <c r="J16" s="47">
        <v>2</v>
      </c>
      <c r="K16" s="48">
        <v>2</v>
      </c>
      <c r="L16" s="47">
        <v>1</v>
      </c>
      <c r="M16" s="47">
        <v>2</v>
      </c>
      <c r="N16" s="50">
        <v>3</v>
      </c>
      <c r="O16" s="50">
        <v>3</v>
      </c>
      <c r="P16" s="50">
        <v>4</v>
      </c>
      <c r="Q16" s="50">
        <v>3</v>
      </c>
      <c r="R16" s="50">
        <v>3</v>
      </c>
      <c r="S16" s="48">
        <v>1</v>
      </c>
      <c r="T16" s="47">
        <v>2</v>
      </c>
      <c r="U16" s="47">
        <v>4</v>
      </c>
      <c r="V16" s="45"/>
      <c r="W16" s="45"/>
      <c r="X16" s="47">
        <v>43</v>
      </c>
      <c r="Y16" s="47">
        <v>7</v>
      </c>
      <c r="Z16" s="47">
        <v>16</v>
      </c>
      <c r="AA16" s="47">
        <v>5</v>
      </c>
      <c r="AB16" s="45"/>
      <c r="AC16" s="45"/>
      <c r="AD16" s="45"/>
      <c r="AE16" s="45"/>
      <c r="AF16" s="45"/>
      <c r="AG16" s="45"/>
      <c r="AH16" s="47">
        <v>33</v>
      </c>
      <c r="AI16" s="47">
        <v>-0.7435737</v>
      </c>
      <c r="AJ16" s="47">
        <v>4</v>
      </c>
      <c r="AK16" s="45"/>
      <c r="AL16" s="47">
        <v>18</v>
      </c>
      <c r="AM16" s="47">
        <v>15.07</v>
      </c>
      <c r="AN16" s="47">
        <v>9</v>
      </c>
      <c r="AO16" s="45"/>
      <c r="AP16" s="47">
        <v>18</v>
      </c>
      <c r="AQ16" s="47">
        <v>1.6446499400000001</v>
      </c>
      <c r="AR16" s="47">
        <v>8</v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</row>
    <row r="17" spans="1:54">
      <c r="A17" s="47">
        <v>21475</v>
      </c>
      <c r="B17" s="48">
        <v>2</v>
      </c>
      <c r="C17" s="48">
        <v>2</v>
      </c>
      <c r="D17" s="48">
        <v>2</v>
      </c>
      <c r="E17" s="47">
        <v>2</v>
      </c>
      <c r="F17" s="47">
        <v>1</v>
      </c>
      <c r="G17" s="49">
        <v>1</v>
      </c>
      <c r="H17" s="49">
        <v>3</v>
      </c>
      <c r="I17" s="47">
        <v>2</v>
      </c>
      <c r="J17" s="47">
        <v>1</v>
      </c>
      <c r="K17" s="48">
        <v>2</v>
      </c>
      <c r="L17" s="47">
        <v>1</v>
      </c>
      <c r="M17" s="47">
        <v>1</v>
      </c>
      <c r="N17" s="50">
        <v>1</v>
      </c>
      <c r="O17" s="50">
        <v>2</v>
      </c>
      <c r="P17" s="50">
        <v>2</v>
      </c>
      <c r="Q17" s="50">
        <v>3</v>
      </c>
      <c r="R17" s="50">
        <v>4</v>
      </c>
      <c r="S17" s="48">
        <v>2</v>
      </c>
      <c r="T17" s="47">
        <v>1</v>
      </c>
      <c r="U17" s="47">
        <v>2</v>
      </c>
      <c r="V17" s="45"/>
      <c r="W17" s="45"/>
      <c r="X17" s="47">
        <v>37</v>
      </c>
      <c r="Y17" s="47">
        <v>10</v>
      </c>
      <c r="Z17" s="47">
        <v>12</v>
      </c>
      <c r="AA17" s="47">
        <v>4</v>
      </c>
      <c r="AB17" s="45"/>
      <c r="AC17" s="45"/>
      <c r="AD17" s="45"/>
      <c r="AE17" s="45"/>
      <c r="AF17" s="45"/>
      <c r="AG17" s="45"/>
      <c r="AH17" s="47">
        <v>34</v>
      </c>
      <c r="AI17" s="47">
        <v>-0.62640910000000005</v>
      </c>
      <c r="AJ17" s="47">
        <v>4</v>
      </c>
      <c r="AK17" s="45"/>
      <c r="AL17" s="47">
        <v>19</v>
      </c>
      <c r="AM17" s="47">
        <v>16.07</v>
      </c>
      <c r="AN17" s="47">
        <v>9</v>
      </c>
      <c r="AO17" s="45"/>
      <c r="AP17" s="47">
        <v>19</v>
      </c>
      <c r="AQ17" s="47">
        <v>1.96438494</v>
      </c>
      <c r="AR17" s="47">
        <v>9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>
      <c r="A18" s="47">
        <v>21839</v>
      </c>
      <c r="B18" s="48">
        <v>2</v>
      </c>
      <c r="C18" s="48">
        <v>4</v>
      </c>
      <c r="D18" s="48">
        <v>1</v>
      </c>
      <c r="E18" s="47">
        <v>1</v>
      </c>
      <c r="F18" s="47">
        <v>1</v>
      </c>
      <c r="G18" s="49">
        <v>2</v>
      </c>
      <c r="H18" s="49">
        <v>3</v>
      </c>
      <c r="I18" s="47">
        <v>1</v>
      </c>
      <c r="J18" s="47">
        <v>1</v>
      </c>
      <c r="K18" s="48">
        <v>1</v>
      </c>
      <c r="L18" s="47">
        <v>1</v>
      </c>
      <c r="M18" s="47">
        <v>1</v>
      </c>
      <c r="N18" s="50">
        <v>3</v>
      </c>
      <c r="O18" s="50">
        <v>3</v>
      </c>
      <c r="P18" s="50">
        <v>2</v>
      </c>
      <c r="Q18" s="50">
        <v>2</v>
      </c>
      <c r="R18" s="50">
        <v>3</v>
      </c>
      <c r="S18" s="48">
        <v>1</v>
      </c>
      <c r="T18" s="47">
        <v>1</v>
      </c>
      <c r="U18" s="47">
        <v>4</v>
      </c>
      <c r="V18" s="45"/>
      <c r="W18" s="45"/>
      <c r="X18" s="47">
        <v>38</v>
      </c>
      <c r="Y18" s="47">
        <v>9</v>
      </c>
      <c r="Z18" s="47">
        <v>13</v>
      </c>
      <c r="AA18" s="47">
        <v>5</v>
      </c>
      <c r="AB18" s="45"/>
      <c r="AC18" s="45"/>
      <c r="AD18" s="45"/>
      <c r="AE18" s="45"/>
      <c r="AF18" s="45"/>
      <c r="AG18" s="45"/>
      <c r="AH18" s="47">
        <v>35</v>
      </c>
      <c r="AI18" s="47">
        <v>-0.50924460000000005</v>
      </c>
      <c r="AJ18" s="47">
        <v>4</v>
      </c>
      <c r="AK18" s="45"/>
      <c r="AL18" s="47">
        <v>20</v>
      </c>
      <c r="AM18" s="47">
        <v>17.07</v>
      </c>
      <c r="AN18" s="47">
        <v>9</v>
      </c>
      <c r="AO18" s="45"/>
      <c r="AP18" s="47">
        <v>20</v>
      </c>
      <c r="AQ18" s="47">
        <v>2.2841199300000001</v>
      </c>
      <c r="AR18" s="47">
        <v>9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19" spans="1:54">
      <c r="A19" s="47">
        <v>22614</v>
      </c>
      <c r="B19" s="48">
        <v>2</v>
      </c>
      <c r="C19" s="48">
        <v>1</v>
      </c>
      <c r="D19" s="48">
        <v>1</v>
      </c>
      <c r="E19" s="47">
        <v>1</v>
      </c>
      <c r="F19" s="47">
        <v>1</v>
      </c>
      <c r="G19" s="49">
        <v>4</v>
      </c>
      <c r="H19" s="49">
        <v>3</v>
      </c>
      <c r="I19" s="47">
        <v>2</v>
      </c>
      <c r="J19" s="47">
        <v>2</v>
      </c>
      <c r="K19" s="48">
        <v>1</v>
      </c>
      <c r="L19" s="47">
        <v>2</v>
      </c>
      <c r="M19" s="47">
        <v>3</v>
      </c>
      <c r="N19" s="50">
        <v>3</v>
      </c>
      <c r="O19" s="50">
        <v>3</v>
      </c>
      <c r="P19" s="50">
        <v>3</v>
      </c>
      <c r="Q19" s="50">
        <v>3</v>
      </c>
      <c r="R19" s="50">
        <v>4</v>
      </c>
      <c r="S19" s="48">
        <v>1</v>
      </c>
      <c r="T19" s="47">
        <v>1</v>
      </c>
      <c r="U19" s="47">
        <v>1</v>
      </c>
      <c r="V19" s="45"/>
      <c r="W19" s="45"/>
      <c r="X19" s="47">
        <v>42</v>
      </c>
      <c r="Y19" s="47">
        <v>6</v>
      </c>
      <c r="Z19" s="47">
        <v>16</v>
      </c>
      <c r="AA19" s="47">
        <v>7</v>
      </c>
      <c r="AB19" s="45"/>
      <c r="AC19" s="45"/>
      <c r="AD19" s="45"/>
      <c r="AE19" s="45"/>
      <c r="AF19" s="45"/>
      <c r="AG19" s="45"/>
      <c r="AH19" s="47">
        <v>36</v>
      </c>
      <c r="AI19" s="47">
        <v>-0.39207999999999998</v>
      </c>
      <c r="AJ19" s="47">
        <v>4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0" spans="1:54">
      <c r="A20" s="47">
        <v>22631</v>
      </c>
      <c r="B20" s="48">
        <v>2</v>
      </c>
      <c r="C20" s="48">
        <v>1</v>
      </c>
      <c r="D20" s="48">
        <v>2</v>
      </c>
      <c r="E20" s="47">
        <v>1</v>
      </c>
      <c r="F20" s="47">
        <v>1</v>
      </c>
      <c r="G20" s="49">
        <v>2</v>
      </c>
      <c r="H20" s="49">
        <v>1</v>
      </c>
      <c r="I20" s="47">
        <v>2</v>
      </c>
      <c r="J20" s="47">
        <v>1</v>
      </c>
      <c r="K20" s="48">
        <v>3</v>
      </c>
      <c r="L20" s="47">
        <v>1</v>
      </c>
      <c r="M20" s="47">
        <v>1</v>
      </c>
      <c r="N20" s="50">
        <v>2</v>
      </c>
      <c r="O20" s="50">
        <v>4</v>
      </c>
      <c r="P20" s="50">
        <v>2</v>
      </c>
      <c r="Q20" s="50">
        <v>3</v>
      </c>
      <c r="R20" s="50">
        <v>3</v>
      </c>
      <c r="S20" s="48">
        <v>1</v>
      </c>
      <c r="T20" s="47">
        <v>1</v>
      </c>
      <c r="U20" s="47">
        <v>3</v>
      </c>
      <c r="V20" s="45"/>
      <c r="W20" s="45"/>
      <c r="X20" s="47">
        <v>37</v>
      </c>
      <c r="Y20" s="47">
        <v>9</v>
      </c>
      <c r="Z20" s="47">
        <v>14</v>
      </c>
      <c r="AA20" s="47">
        <v>3</v>
      </c>
      <c r="AB20" s="45"/>
      <c r="AC20" s="45"/>
      <c r="AD20" s="45"/>
      <c r="AE20" s="45"/>
      <c r="AF20" s="45"/>
      <c r="AG20" s="45"/>
      <c r="AH20" s="47">
        <v>37</v>
      </c>
      <c r="AI20" s="47">
        <v>-0.27491549999999998</v>
      </c>
      <c r="AJ20" s="47">
        <v>4</v>
      </c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</row>
    <row r="21" spans="1:54">
      <c r="A21" s="47">
        <v>22643</v>
      </c>
      <c r="B21" s="48">
        <v>1</v>
      </c>
      <c r="C21" s="48">
        <v>2</v>
      </c>
      <c r="D21" s="48">
        <v>1</v>
      </c>
      <c r="E21" s="47">
        <v>2</v>
      </c>
      <c r="F21" s="47">
        <v>1</v>
      </c>
      <c r="G21" s="49">
        <v>3</v>
      </c>
      <c r="H21" s="49">
        <v>3</v>
      </c>
      <c r="I21" s="47">
        <v>2</v>
      </c>
      <c r="J21" s="47">
        <v>1</v>
      </c>
      <c r="K21" s="48">
        <v>1</v>
      </c>
      <c r="L21" s="47">
        <v>1</v>
      </c>
      <c r="M21" s="47">
        <v>1</v>
      </c>
      <c r="N21" s="50">
        <v>4</v>
      </c>
      <c r="O21" s="50">
        <v>3</v>
      </c>
      <c r="P21" s="50">
        <v>2</v>
      </c>
      <c r="Q21" s="50">
        <v>2</v>
      </c>
      <c r="R21" s="50">
        <v>3</v>
      </c>
      <c r="S21" s="48">
        <v>1</v>
      </c>
      <c r="T21" s="47">
        <v>2</v>
      </c>
      <c r="U21" s="47">
        <v>2</v>
      </c>
      <c r="V21" s="45"/>
      <c r="W21" s="45"/>
      <c r="X21" s="47">
        <v>38</v>
      </c>
      <c r="Y21" s="47">
        <v>6</v>
      </c>
      <c r="Z21" s="47">
        <v>14</v>
      </c>
      <c r="AA21" s="47">
        <v>6</v>
      </c>
      <c r="AB21" s="45"/>
      <c r="AC21" s="45"/>
      <c r="AD21" s="45"/>
      <c r="AE21" s="45"/>
      <c r="AF21" s="45"/>
      <c r="AG21" s="45"/>
      <c r="AH21" s="47">
        <v>38</v>
      </c>
      <c r="AI21" s="47">
        <v>-0.1577509</v>
      </c>
      <c r="AJ21" s="47">
        <v>5</v>
      </c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</row>
    <row r="22" spans="1:54">
      <c r="A22" s="47">
        <v>22919</v>
      </c>
      <c r="B22" s="48">
        <v>1</v>
      </c>
      <c r="C22" s="48">
        <v>1</v>
      </c>
      <c r="D22" s="48">
        <v>1</v>
      </c>
      <c r="E22" s="47">
        <v>1</v>
      </c>
      <c r="F22" s="47">
        <v>1</v>
      </c>
      <c r="G22" s="49">
        <v>3</v>
      </c>
      <c r="H22" s="49">
        <v>1</v>
      </c>
      <c r="I22" s="47">
        <v>2</v>
      </c>
      <c r="J22" s="47">
        <v>4</v>
      </c>
      <c r="K22" s="48">
        <v>1</v>
      </c>
      <c r="L22" s="47">
        <v>1</v>
      </c>
      <c r="M22" s="47">
        <v>1</v>
      </c>
      <c r="N22" s="50">
        <v>2</v>
      </c>
      <c r="O22" s="50">
        <v>3</v>
      </c>
      <c r="P22" s="50">
        <v>1</v>
      </c>
      <c r="Q22" s="50">
        <v>2</v>
      </c>
      <c r="R22" s="50">
        <v>3</v>
      </c>
      <c r="S22" s="48">
        <v>1</v>
      </c>
      <c r="T22" s="47">
        <v>1</v>
      </c>
      <c r="U22" s="47">
        <v>3</v>
      </c>
      <c r="V22" s="45"/>
      <c r="W22" s="45"/>
      <c r="X22" s="47">
        <v>34</v>
      </c>
      <c r="Y22" s="47">
        <v>5</v>
      </c>
      <c r="Z22" s="47">
        <v>11</v>
      </c>
      <c r="AA22" s="47">
        <v>4</v>
      </c>
      <c r="AB22" s="45"/>
      <c r="AC22" s="45"/>
      <c r="AD22" s="45"/>
      <c r="AE22" s="45"/>
      <c r="AF22" s="45"/>
      <c r="AG22" s="45"/>
      <c r="AH22" s="47">
        <v>39</v>
      </c>
      <c r="AI22" s="47">
        <v>-4.0586400000000002E-2</v>
      </c>
      <c r="AJ22" s="47">
        <v>5</v>
      </c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</row>
    <row r="23" spans="1:54">
      <c r="A23" s="47">
        <v>23140</v>
      </c>
      <c r="B23" s="48">
        <v>2</v>
      </c>
      <c r="C23" s="48">
        <v>1</v>
      </c>
      <c r="D23" s="48">
        <v>1</v>
      </c>
      <c r="E23" s="47">
        <v>2</v>
      </c>
      <c r="F23" s="47">
        <v>1</v>
      </c>
      <c r="G23" s="49">
        <v>1</v>
      </c>
      <c r="H23" s="49">
        <v>1</v>
      </c>
      <c r="I23" s="47">
        <v>1</v>
      </c>
      <c r="J23" s="47">
        <v>1</v>
      </c>
      <c r="K23" s="48">
        <v>1</v>
      </c>
      <c r="L23" s="47">
        <v>1</v>
      </c>
      <c r="M23" s="47">
        <v>1</v>
      </c>
      <c r="N23" s="50">
        <v>2</v>
      </c>
      <c r="O23" s="50">
        <v>2</v>
      </c>
      <c r="P23" s="50">
        <v>2</v>
      </c>
      <c r="Q23" s="50">
        <v>1</v>
      </c>
      <c r="R23" s="50">
        <v>1</v>
      </c>
      <c r="S23" s="48">
        <v>1</v>
      </c>
      <c r="T23" s="47">
        <v>1</v>
      </c>
      <c r="U23" s="47">
        <v>1</v>
      </c>
      <c r="V23" s="45"/>
      <c r="W23" s="45"/>
      <c r="X23" s="47">
        <v>25</v>
      </c>
      <c r="Y23" s="47">
        <v>6</v>
      </c>
      <c r="Z23" s="47">
        <v>8</v>
      </c>
      <c r="AA23" s="47">
        <v>2</v>
      </c>
      <c r="AB23" s="45"/>
      <c r="AC23" s="45"/>
      <c r="AD23" s="45"/>
      <c r="AE23" s="45"/>
      <c r="AF23" s="45"/>
      <c r="AG23" s="45"/>
      <c r="AH23" s="47">
        <v>40</v>
      </c>
      <c r="AI23" s="47">
        <v>7.6578129999999994E-2</v>
      </c>
      <c r="AJ23" s="47">
        <v>5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</row>
    <row r="24" spans="1:54">
      <c r="A24" s="47">
        <v>23143</v>
      </c>
      <c r="B24" s="48">
        <v>1</v>
      </c>
      <c r="C24" s="48">
        <v>1</v>
      </c>
      <c r="D24" s="48">
        <v>2</v>
      </c>
      <c r="E24" s="47">
        <v>1</v>
      </c>
      <c r="F24" s="47">
        <v>1</v>
      </c>
      <c r="G24" s="49">
        <v>3</v>
      </c>
      <c r="H24" s="49">
        <v>2</v>
      </c>
      <c r="I24" s="47">
        <v>3</v>
      </c>
      <c r="J24" s="47">
        <v>1</v>
      </c>
      <c r="K24" s="48">
        <v>1</v>
      </c>
      <c r="L24" s="47">
        <v>1</v>
      </c>
      <c r="M24" s="47">
        <v>1</v>
      </c>
      <c r="N24" s="50">
        <v>3</v>
      </c>
      <c r="O24" s="50">
        <v>4</v>
      </c>
      <c r="P24" s="50">
        <v>3</v>
      </c>
      <c r="Q24" s="50">
        <v>3</v>
      </c>
      <c r="R24" s="50">
        <v>3</v>
      </c>
      <c r="S24" s="48">
        <v>1</v>
      </c>
      <c r="T24" s="47">
        <v>1</v>
      </c>
      <c r="U24" s="47">
        <v>1</v>
      </c>
      <c r="V24" s="45"/>
      <c r="W24" s="45"/>
      <c r="X24" s="47">
        <v>37</v>
      </c>
      <c r="Y24" s="47">
        <v>6</v>
      </c>
      <c r="Z24" s="47">
        <v>16</v>
      </c>
      <c r="AA24" s="47">
        <v>5</v>
      </c>
      <c r="AB24" s="45"/>
      <c r="AC24" s="45"/>
      <c r="AD24" s="45"/>
      <c r="AE24" s="45"/>
      <c r="AF24" s="45"/>
      <c r="AG24" s="45"/>
      <c r="AH24" s="47">
        <v>41</v>
      </c>
      <c r="AI24" s="47">
        <v>0.19374267000000001</v>
      </c>
      <c r="AJ24" s="47">
        <v>5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54">
      <c r="A25" s="47">
        <v>23312</v>
      </c>
      <c r="B25" s="48">
        <v>1</v>
      </c>
      <c r="C25" s="48">
        <v>2</v>
      </c>
      <c r="D25" s="48">
        <v>1</v>
      </c>
      <c r="E25" s="47">
        <v>1</v>
      </c>
      <c r="F25" s="47">
        <v>1</v>
      </c>
      <c r="G25" s="49">
        <v>3</v>
      </c>
      <c r="H25" s="49">
        <v>4</v>
      </c>
      <c r="I25" s="47">
        <v>3</v>
      </c>
      <c r="J25" s="47">
        <v>1</v>
      </c>
      <c r="K25" s="48">
        <v>1</v>
      </c>
      <c r="L25" s="47">
        <v>1</v>
      </c>
      <c r="M25" s="47">
        <v>3</v>
      </c>
      <c r="N25" s="50">
        <v>3</v>
      </c>
      <c r="O25" s="50">
        <v>3</v>
      </c>
      <c r="P25" s="50">
        <v>3</v>
      </c>
      <c r="Q25" s="50">
        <v>2</v>
      </c>
      <c r="R25" s="50">
        <v>4</v>
      </c>
      <c r="S25" s="48">
        <v>2</v>
      </c>
      <c r="T25" s="47">
        <v>2</v>
      </c>
      <c r="U25" s="47">
        <v>3</v>
      </c>
      <c r="V25" s="45"/>
      <c r="W25" s="45"/>
      <c r="X25" s="47">
        <v>44</v>
      </c>
      <c r="Y25" s="47">
        <v>7</v>
      </c>
      <c r="Z25" s="47">
        <v>15</v>
      </c>
      <c r="AA25" s="47">
        <v>7</v>
      </c>
      <c r="AB25" s="45"/>
      <c r="AC25" s="45"/>
      <c r="AD25" s="45"/>
      <c r="AE25" s="45"/>
      <c r="AF25" s="45"/>
      <c r="AG25" s="45"/>
      <c r="AH25" s="47">
        <v>42</v>
      </c>
      <c r="AI25" s="47">
        <v>0.31090720999999999</v>
      </c>
      <c r="AJ25" s="47">
        <v>6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</row>
    <row r="26" spans="1:54">
      <c r="A26" s="47">
        <v>23316</v>
      </c>
      <c r="B26" s="48">
        <v>4</v>
      </c>
      <c r="C26" s="48">
        <v>3</v>
      </c>
      <c r="D26" s="48">
        <v>3</v>
      </c>
      <c r="E26" s="47">
        <v>2</v>
      </c>
      <c r="F26" s="47">
        <v>3</v>
      </c>
      <c r="G26" s="49">
        <v>4</v>
      </c>
      <c r="H26" s="49">
        <v>4</v>
      </c>
      <c r="I26" s="47">
        <v>4</v>
      </c>
      <c r="J26" s="47">
        <v>4</v>
      </c>
      <c r="K26" s="48">
        <v>4</v>
      </c>
      <c r="L26" s="47">
        <v>2</v>
      </c>
      <c r="M26" s="47">
        <v>2</v>
      </c>
      <c r="N26" s="50">
        <v>3</v>
      </c>
      <c r="O26" s="50">
        <v>4</v>
      </c>
      <c r="P26" s="50">
        <v>4</v>
      </c>
      <c r="Q26" s="50">
        <v>4</v>
      </c>
      <c r="R26" s="50">
        <v>4</v>
      </c>
      <c r="S26" s="48">
        <v>3</v>
      </c>
      <c r="T26" s="47">
        <v>4</v>
      </c>
      <c r="U26" s="47">
        <v>4</v>
      </c>
      <c r="V26" s="45"/>
      <c r="W26" s="45"/>
      <c r="X26" s="47">
        <v>69</v>
      </c>
      <c r="Y26" s="47">
        <v>17</v>
      </c>
      <c r="Z26" s="47">
        <v>19</v>
      </c>
      <c r="AA26" s="47">
        <v>8</v>
      </c>
      <c r="AB26" s="45"/>
      <c r="AC26" s="45"/>
      <c r="AD26" s="45"/>
      <c r="AE26" s="45"/>
      <c r="AF26" s="45"/>
      <c r="AG26" s="45"/>
      <c r="AH26" s="47">
        <v>43</v>
      </c>
      <c r="AI26" s="47">
        <v>0.42807174999999997</v>
      </c>
      <c r="AJ26" s="47">
        <v>6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>
      <c r="A27" s="47">
        <v>23333</v>
      </c>
      <c r="B27" s="48">
        <v>3</v>
      </c>
      <c r="C27" s="48">
        <v>2</v>
      </c>
      <c r="D27" s="48">
        <v>1</v>
      </c>
      <c r="E27" s="47">
        <v>1</v>
      </c>
      <c r="F27" s="47">
        <v>1</v>
      </c>
      <c r="G27" s="49">
        <v>3</v>
      </c>
      <c r="H27" s="49">
        <v>2</v>
      </c>
      <c r="I27" s="47">
        <v>1</v>
      </c>
      <c r="J27" s="47">
        <v>1</v>
      </c>
      <c r="K27" s="48">
        <v>2</v>
      </c>
      <c r="L27" s="47">
        <v>1</v>
      </c>
      <c r="M27" s="47">
        <v>1</v>
      </c>
      <c r="N27" s="50">
        <v>3</v>
      </c>
      <c r="O27" s="50">
        <v>3</v>
      </c>
      <c r="P27" s="50">
        <v>3</v>
      </c>
      <c r="Q27" s="50">
        <v>2</v>
      </c>
      <c r="R27" s="50">
        <v>3</v>
      </c>
      <c r="S27" s="48">
        <v>1</v>
      </c>
      <c r="T27" s="47">
        <v>1</v>
      </c>
      <c r="U27" s="47">
        <v>3</v>
      </c>
      <c r="V27" s="45"/>
      <c r="W27" s="45"/>
      <c r="X27" s="47">
        <v>38</v>
      </c>
      <c r="Y27" s="47">
        <v>9</v>
      </c>
      <c r="Z27" s="47">
        <v>14</v>
      </c>
      <c r="AA27" s="47">
        <v>5</v>
      </c>
      <c r="AB27" s="45"/>
      <c r="AC27" s="45"/>
      <c r="AD27" s="45"/>
      <c r="AE27" s="45"/>
      <c r="AF27" s="45"/>
      <c r="AG27" s="45"/>
      <c r="AH27" s="47">
        <v>44</v>
      </c>
      <c r="AI27" s="47">
        <v>0.54523628999999996</v>
      </c>
      <c r="AJ27" s="47">
        <v>6</v>
      </c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1:54">
      <c r="A28" s="47">
        <v>23375</v>
      </c>
      <c r="B28" s="48">
        <v>3</v>
      </c>
      <c r="C28" s="48">
        <v>1</v>
      </c>
      <c r="D28" s="48">
        <v>1</v>
      </c>
      <c r="E28" s="47">
        <v>2</v>
      </c>
      <c r="F28" s="47">
        <v>1</v>
      </c>
      <c r="G28" s="49">
        <v>3</v>
      </c>
      <c r="H28" s="49">
        <v>3</v>
      </c>
      <c r="I28" s="47">
        <v>1</v>
      </c>
      <c r="J28" s="47">
        <v>1</v>
      </c>
      <c r="K28" s="48">
        <v>1</v>
      </c>
      <c r="L28" s="47">
        <v>1</v>
      </c>
      <c r="M28" s="47">
        <v>2</v>
      </c>
      <c r="N28" s="50">
        <v>3</v>
      </c>
      <c r="O28" s="50">
        <v>3</v>
      </c>
      <c r="P28" s="50">
        <v>2</v>
      </c>
      <c r="Q28" s="50">
        <v>3</v>
      </c>
      <c r="R28" s="50">
        <v>3</v>
      </c>
      <c r="S28" s="48">
        <v>1</v>
      </c>
      <c r="T28" s="47">
        <v>1</v>
      </c>
      <c r="U28" s="47">
        <v>1</v>
      </c>
      <c r="V28" s="45"/>
      <c r="W28" s="45"/>
      <c r="X28" s="47">
        <v>37</v>
      </c>
      <c r="Y28" s="47">
        <v>7</v>
      </c>
      <c r="Z28" s="47">
        <v>14</v>
      </c>
      <c r="AA28" s="47">
        <v>6</v>
      </c>
      <c r="AB28" s="45"/>
      <c r="AC28" s="45"/>
      <c r="AD28" s="45"/>
      <c r="AE28" s="45"/>
      <c r="AF28" s="45"/>
      <c r="AG28" s="45"/>
      <c r="AH28" s="47">
        <v>45</v>
      </c>
      <c r="AI28" s="47">
        <v>0.66240083000000005</v>
      </c>
      <c r="AJ28" s="47">
        <v>6</v>
      </c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1:54">
      <c r="A29" s="47">
        <v>23432</v>
      </c>
      <c r="B29" s="48">
        <v>1</v>
      </c>
      <c r="C29" s="48">
        <v>1</v>
      </c>
      <c r="D29" s="48">
        <v>1</v>
      </c>
      <c r="E29" s="47">
        <v>1</v>
      </c>
      <c r="F29" s="47">
        <v>1</v>
      </c>
      <c r="G29" s="49">
        <v>1</v>
      </c>
      <c r="H29" s="49">
        <v>1</v>
      </c>
      <c r="I29" s="47">
        <v>1</v>
      </c>
      <c r="J29" s="47">
        <v>1</v>
      </c>
      <c r="K29" s="48">
        <v>1</v>
      </c>
      <c r="L29" s="47">
        <v>1</v>
      </c>
      <c r="M29" s="47">
        <v>1</v>
      </c>
      <c r="N29" s="50">
        <v>1</v>
      </c>
      <c r="O29" s="50">
        <v>3</v>
      </c>
      <c r="P29" s="50">
        <v>3</v>
      </c>
      <c r="Q29" s="50">
        <v>3</v>
      </c>
      <c r="R29" s="50">
        <v>3</v>
      </c>
      <c r="S29" s="48">
        <v>1</v>
      </c>
      <c r="T29" s="47">
        <v>1</v>
      </c>
      <c r="U29" s="47">
        <v>1</v>
      </c>
      <c r="V29" s="45"/>
      <c r="W29" s="45"/>
      <c r="X29" s="47">
        <v>28</v>
      </c>
      <c r="Y29" s="47">
        <v>5</v>
      </c>
      <c r="Z29" s="47">
        <v>13</v>
      </c>
      <c r="AA29" s="47">
        <v>2</v>
      </c>
      <c r="AB29" s="45"/>
      <c r="AC29" s="45"/>
      <c r="AD29" s="45"/>
      <c r="AE29" s="45"/>
      <c r="AF29" s="45"/>
      <c r="AG29" s="45"/>
      <c r="AH29" s="47">
        <v>46</v>
      </c>
      <c r="AI29" s="47">
        <v>0.77956537000000004</v>
      </c>
      <c r="AJ29" s="47">
        <v>7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1:54">
      <c r="A30" s="47">
        <v>23590</v>
      </c>
      <c r="B30" s="48">
        <v>1</v>
      </c>
      <c r="C30" s="48">
        <v>1</v>
      </c>
      <c r="D30" s="48">
        <v>2</v>
      </c>
      <c r="E30" s="47">
        <v>2</v>
      </c>
      <c r="F30" s="47">
        <v>1</v>
      </c>
      <c r="G30" s="49">
        <v>3</v>
      </c>
      <c r="H30" s="49">
        <v>1</v>
      </c>
      <c r="I30" s="47">
        <v>3</v>
      </c>
      <c r="J30" s="47">
        <v>1</v>
      </c>
      <c r="K30" s="48">
        <v>1</v>
      </c>
      <c r="L30" s="47">
        <v>1</v>
      </c>
      <c r="M30" s="47">
        <v>2</v>
      </c>
      <c r="N30" s="50">
        <v>3</v>
      </c>
      <c r="O30" s="50">
        <v>3</v>
      </c>
      <c r="P30" s="50">
        <v>2</v>
      </c>
      <c r="Q30" s="50">
        <v>3</v>
      </c>
      <c r="R30" s="50">
        <v>4</v>
      </c>
      <c r="S30" s="48">
        <v>1</v>
      </c>
      <c r="T30" s="47">
        <v>1</v>
      </c>
      <c r="U30" s="47">
        <v>3</v>
      </c>
      <c r="V30" s="45"/>
      <c r="W30" s="45"/>
      <c r="X30" s="47">
        <v>39</v>
      </c>
      <c r="Y30" s="47">
        <v>6</v>
      </c>
      <c r="Z30" s="47">
        <v>15</v>
      </c>
      <c r="AA30" s="47">
        <v>4</v>
      </c>
      <c r="AB30" s="45"/>
      <c r="AC30" s="45"/>
      <c r="AD30" s="45"/>
      <c r="AE30" s="45"/>
      <c r="AF30" s="45"/>
      <c r="AG30" s="45"/>
      <c r="AH30" s="47">
        <v>47</v>
      </c>
      <c r="AI30" s="47">
        <v>0.89672991000000002</v>
      </c>
      <c r="AJ30" s="47">
        <v>7</v>
      </c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4">
      <c r="A31" s="47">
        <v>19237</v>
      </c>
      <c r="B31" s="48">
        <v>2</v>
      </c>
      <c r="C31" s="48">
        <v>2</v>
      </c>
      <c r="D31" s="48">
        <v>1</v>
      </c>
      <c r="E31" s="47">
        <v>3</v>
      </c>
      <c r="F31" s="47">
        <v>1</v>
      </c>
      <c r="G31" s="49">
        <v>4</v>
      </c>
      <c r="H31" s="49">
        <v>4</v>
      </c>
      <c r="I31" s="47">
        <v>2</v>
      </c>
      <c r="J31" s="47">
        <v>1</v>
      </c>
      <c r="K31" s="48">
        <v>1</v>
      </c>
      <c r="L31" s="47">
        <v>1</v>
      </c>
      <c r="M31" s="47">
        <v>1</v>
      </c>
      <c r="N31" s="50">
        <v>3</v>
      </c>
      <c r="O31" s="50">
        <v>4</v>
      </c>
      <c r="P31" s="50">
        <v>3</v>
      </c>
      <c r="Q31" s="50">
        <v>3</v>
      </c>
      <c r="R31" s="50">
        <v>3</v>
      </c>
      <c r="S31" s="48">
        <v>1</v>
      </c>
      <c r="T31" s="47">
        <v>2</v>
      </c>
      <c r="U31" s="47">
        <v>2</v>
      </c>
      <c r="V31" s="45"/>
      <c r="W31" s="45"/>
      <c r="X31" s="47">
        <v>44</v>
      </c>
      <c r="Y31" s="47">
        <v>7</v>
      </c>
      <c r="Z31" s="47">
        <v>16</v>
      </c>
      <c r="AA31" s="47">
        <v>8</v>
      </c>
      <c r="AB31" s="45"/>
      <c r="AC31" s="45"/>
      <c r="AD31" s="45"/>
      <c r="AE31" s="45"/>
      <c r="AF31" s="45"/>
      <c r="AG31" s="45"/>
      <c r="AH31" s="47">
        <v>48</v>
      </c>
      <c r="AI31" s="47">
        <v>1.0138944599999999</v>
      </c>
      <c r="AJ31" s="47">
        <v>7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2" spans="1:54">
      <c r="A32" s="47">
        <v>20055</v>
      </c>
      <c r="B32" s="48">
        <v>1</v>
      </c>
      <c r="C32" s="48">
        <v>1</v>
      </c>
      <c r="D32" s="48">
        <v>2</v>
      </c>
      <c r="E32" s="47">
        <v>2</v>
      </c>
      <c r="F32" s="47">
        <v>1</v>
      </c>
      <c r="G32" s="49">
        <v>1</v>
      </c>
      <c r="H32" s="49">
        <v>1</v>
      </c>
      <c r="I32" s="47">
        <v>1</v>
      </c>
      <c r="J32" s="47">
        <v>1</v>
      </c>
      <c r="K32" s="48">
        <v>1</v>
      </c>
      <c r="L32" s="47">
        <v>1</v>
      </c>
      <c r="M32" s="47">
        <v>1</v>
      </c>
      <c r="N32" s="50">
        <v>2</v>
      </c>
      <c r="O32" s="50">
        <v>2</v>
      </c>
      <c r="P32" s="50">
        <v>2</v>
      </c>
      <c r="Q32" s="50">
        <v>1</v>
      </c>
      <c r="R32" s="50">
        <v>1</v>
      </c>
      <c r="S32" s="48">
        <v>1</v>
      </c>
      <c r="T32" s="47">
        <v>1</v>
      </c>
      <c r="U32" s="47">
        <v>2</v>
      </c>
      <c r="V32" s="45"/>
      <c r="W32" s="45"/>
      <c r="X32" s="47">
        <v>26</v>
      </c>
      <c r="Y32" s="47">
        <v>6</v>
      </c>
      <c r="Z32" s="47">
        <v>8</v>
      </c>
      <c r="AA32" s="47">
        <v>2</v>
      </c>
      <c r="AB32" s="45"/>
      <c r="AC32" s="45"/>
      <c r="AD32" s="45"/>
      <c r="AE32" s="45"/>
      <c r="AF32" s="45"/>
      <c r="AG32" s="45"/>
      <c r="AH32" s="47">
        <v>49</v>
      </c>
      <c r="AI32" s="47">
        <v>1.131059</v>
      </c>
      <c r="AJ32" s="47">
        <v>7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1:54">
      <c r="A33" s="47">
        <v>14468</v>
      </c>
      <c r="B33" s="48">
        <v>1</v>
      </c>
      <c r="C33" s="48">
        <v>3</v>
      </c>
      <c r="D33" s="48">
        <v>3</v>
      </c>
      <c r="E33" s="47">
        <v>1</v>
      </c>
      <c r="F33" s="47">
        <v>1</v>
      </c>
      <c r="G33" s="49">
        <v>4</v>
      </c>
      <c r="H33" s="49">
        <v>2</v>
      </c>
      <c r="I33" s="47">
        <v>2</v>
      </c>
      <c r="J33" s="47">
        <v>1</v>
      </c>
      <c r="K33" s="48">
        <v>1</v>
      </c>
      <c r="L33" s="47">
        <v>1</v>
      </c>
      <c r="M33" s="47">
        <v>1</v>
      </c>
      <c r="N33" s="50">
        <v>2</v>
      </c>
      <c r="O33" s="50">
        <v>2</v>
      </c>
      <c r="P33" s="50">
        <v>1</v>
      </c>
      <c r="Q33" s="50">
        <v>1</v>
      </c>
      <c r="R33" s="50">
        <v>2</v>
      </c>
      <c r="S33" s="48">
        <v>2</v>
      </c>
      <c r="T33" s="47">
        <v>3</v>
      </c>
      <c r="U33" s="47">
        <v>1</v>
      </c>
      <c r="V33" s="45"/>
      <c r="W33" s="45"/>
      <c r="X33" s="47">
        <v>35</v>
      </c>
      <c r="Y33" s="47">
        <v>10</v>
      </c>
      <c r="Z33" s="47">
        <v>8</v>
      </c>
      <c r="AA33" s="47">
        <v>6</v>
      </c>
      <c r="AB33" s="45"/>
      <c r="AC33" s="45"/>
      <c r="AD33" s="45"/>
      <c r="AE33" s="45"/>
      <c r="AF33" s="45"/>
      <c r="AG33" s="45"/>
      <c r="AH33" s="47">
        <v>50</v>
      </c>
      <c r="AI33" s="47">
        <v>1.2482235399999999</v>
      </c>
      <c r="AJ33" s="47">
        <v>7</v>
      </c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</row>
    <row r="34" spans="1:54">
      <c r="A34" s="47">
        <v>19556</v>
      </c>
      <c r="B34" s="48">
        <v>2</v>
      </c>
      <c r="C34" s="48">
        <v>1</v>
      </c>
      <c r="D34" s="48">
        <v>1</v>
      </c>
      <c r="E34" s="47">
        <v>1</v>
      </c>
      <c r="F34" s="47">
        <v>1</v>
      </c>
      <c r="G34" s="49">
        <v>1</v>
      </c>
      <c r="H34" s="49">
        <v>1</v>
      </c>
      <c r="I34" s="47">
        <v>1</v>
      </c>
      <c r="J34" s="47">
        <v>1</v>
      </c>
      <c r="K34" s="48">
        <v>1</v>
      </c>
      <c r="L34" s="47">
        <v>1</v>
      </c>
      <c r="M34" s="47">
        <v>1</v>
      </c>
      <c r="N34" s="50">
        <v>3</v>
      </c>
      <c r="O34" s="50">
        <v>3</v>
      </c>
      <c r="P34" s="50">
        <v>4</v>
      </c>
      <c r="Q34" s="50">
        <v>3</v>
      </c>
      <c r="R34" s="50">
        <v>4</v>
      </c>
      <c r="S34" s="48">
        <v>1</v>
      </c>
      <c r="T34" s="47">
        <v>1</v>
      </c>
      <c r="U34" s="47">
        <v>1</v>
      </c>
      <c r="V34" s="45"/>
      <c r="W34" s="45"/>
      <c r="X34" s="47">
        <v>33</v>
      </c>
      <c r="Y34" s="47">
        <v>6</v>
      </c>
      <c r="Z34" s="47">
        <v>17</v>
      </c>
      <c r="AA34" s="47">
        <v>2</v>
      </c>
      <c r="AB34" s="45"/>
      <c r="AC34" s="45"/>
      <c r="AD34" s="45"/>
      <c r="AE34" s="45"/>
      <c r="AF34" s="45"/>
      <c r="AG34" s="45"/>
      <c r="AH34" s="47">
        <v>51</v>
      </c>
      <c r="AI34" s="47">
        <v>1.36538808</v>
      </c>
      <c r="AJ34" s="47">
        <v>8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</row>
    <row r="35" spans="1:54">
      <c r="A35" s="47">
        <v>21510</v>
      </c>
      <c r="B35" s="48">
        <v>1</v>
      </c>
      <c r="C35" s="48">
        <v>4</v>
      </c>
      <c r="D35" s="48">
        <v>1</v>
      </c>
      <c r="E35" s="47">
        <v>1</v>
      </c>
      <c r="F35" s="47">
        <v>4</v>
      </c>
      <c r="G35" s="49">
        <v>1</v>
      </c>
      <c r="H35" s="49">
        <v>1</v>
      </c>
      <c r="I35" s="47">
        <v>2</v>
      </c>
      <c r="J35" s="47">
        <v>1</v>
      </c>
      <c r="K35" s="48">
        <v>1</v>
      </c>
      <c r="L35" s="47">
        <v>1</v>
      </c>
      <c r="M35" s="47">
        <v>1</v>
      </c>
      <c r="N35" s="50">
        <v>1</v>
      </c>
      <c r="O35" s="50">
        <v>1</v>
      </c>
      <c r="P35" s="50">
        <v>1</v>
      </c>
      <c r="Q35" s="50">
        <v>4</v>
      </c>
      <c r="R35" s="50">
        <v>4</v>
      </c>
      <c r="S35" s="48">
        <v>2</v>
      </c>
      <c r="T35" s="47">
        <v>2</v>
      </c>
      <c r="U35" s="47">
        <v>1</v>
      </c>
      <c r="V35" s="45"/>
      <c r="W35" s="45"/>
      <c r="X35" s="47">
        <v>35</v>
      </c>
      <c r="Y35" s="47">
        <v>9</v>
      </c>
      <c r="Z35" s="47">
        <v>11</v>
      </c>
      <c r="AA35" s="47">
        <v>2</v>
      </c>
      <c r="AB35" s="45"/>
      <c r="AC35" s="45"/>
      <c r="AD35" s="45"/>
      <c r="AE35" s="45"/>
      <c r="AF35" s="45"/>
      <c r="AG35" s="45"/>
      <c r="AH35" s="47">
        <v>52</v>
      </c>
      <c r="AI35" s="47">
        <v>1.4825526200000001</v>
      </c>
      <c r="AJ35" s="47">
        <v>8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>
      <c r="A36" s="47">
        <v>21493</v>
      </c>
      <c r="B36" s="48">
        <v>1</v>
      </c>
      <c r="C36" s="48">
        <v>1</v>
      </c>
      <c r="D36" s="48">
        <v>1</v>
      </c>
      <c r="E36" s="47">
        <v>1</v>
      </c>
      <c r="F36" s="47">
        <v>1</v>
      </c>
      <c r="G36" s="49">
        <v>1</v>
      </c>
      <c r="H36" s="49">
        <v>1</v>
      </c>
      <c r="I36" s="47">
        <v>1</v>
      </c>
      <c r="J36" s="47">
        <v>1</v>
      </c>
      <c r="K36" s="48">
        <v>1</v>
      </c>
      <c r="L36" s="47">
        <v>1</v>
      </c>
      <c r="M36" s="47">
        <v>1</v>
      </c>
      <c r="N36" s="50">
        <v>1</v>
      </c>
      <c r="O36" s="50">
        <v>1</v>
      </c>
      <c r="P36" s="50">
        <v>1</v>
      </c>
      <c r="Q36" s="50">
        <v>1</v>
      </c>
      <c r="R36" s="50">
        <v>3</v>
      </c>
      <c r="S36" s="48">
        <v>1</v>
      </c>
      <c r="T36" s="47">
        <v>1</v>
      </c>
      <c r="U36" s="47">
        <v>1</v>
      </c>
      <c r="V36" s="45"/>
      <c r="W36" s="45"/>
      <c r="X36" s="47">
        <v>22</v>
      </c>
      <c r="Y36" s="47">
        <v>5</v>
      </c>
      <c r="Z36" s="47">
        <v>7</v>
      </c>
      <c r="AA36" s="47">
        <v>2</v>
      </c>
      <c r="AB36" s="45"/>
      <c r="AC36" s="45"/>
      <c r="AD36" s="45"/>
      <c r="AE36" s="45"/>
      <c r="AF36" s="45"/>
      <c r="AG36" s="45"/>
      <c r="AH36" s="47">
        <v>53</v>
      </c>
      <c r="AI36" s="47">
        <v>1.59971716</v>
      </c>
      <c r="AJ36" s="47">
        <v>8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>
      <c r="A37" s="47">
        <v>22394</v>
      </c>
      <c r="B37" s="48">
        <v>1</v>
      </c>
      <c r="C37" s="48">
        <v>1</v>
      </c>
      <c r="D37" s="48">
        <v>1</v>
      </c>
      <c r="E37" s="47">
        <v>1</v>
      </c>
      <c r="F37" s="47">
        <v>1</v>
      </c>
      <c r="G37" s="49">
        <v>2</v>
      </c>
      <c r="H37" s="49">
        <v>2</v>
      </c>
      <c r="I37" s="47">
        <v>2</v>
      </c>
      <c r="J37" s="47">
        <v>1</v>
      </c>
      <c r="K37" s="48">
        <v>1</v>
      </c>
      <c r="L37" s="47">
        <v>1</v>
      </c>
      <c r="M37" s="47">
        <v>1</v>
      </c>
      <c r="N37" s="50">
        <v>1</v>
      </c>
      <c r="O37" s="50">
        <v>2</v>
      </c>
      <c r="P37" s="50">
        <v>3</v>
      </c>
      <c r="Q37" s="50">
        <v>3</v>
      </c>
      <c r="R37" s="50">
        <v>3</v>
      </c>
      <c r="S37" s="48">
        <v>1</v>
      </c>
      <c r="T37" s="47">
        <v>1</v>
      </c>
      <c r="U37" s="47">
        <v>1</v>
      </c>
      <c r="V37" s="45"/>
      <c r="W37" s="45"/>
      <c r="X37" s="47">
        <v>30</v>
      </c>
      <c r="Y37" s="47">
        <v>5</v>
      </c>
      <c r="Z37" s="47">
        <v>12</v>
      </c>
      <c r="AA37" s="47">
        <v>4</v>
      </c>
      <c r="AB37" s="45"/>
      <c r="AC37" s="45"/>
      <c r="AD37" s="45"/>
      <c r="AE37" s="45"/>
      <c r="AF37" s="45"/>
      <c r="AG37" s="45"/>
      <c r="AH37" s="47">
        <v>54</v>
      </c>
      <c r="AI37" s="47">
        <v>1.7168817000000001</v>
      </c>
      <c r="AJ37" s="47">
        <v>8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</row>
    <row r="38" spans="1:54">
      <c r="A38" s="47">
        <v>19498</v>
      </c>
      <c r="B38" s="48">
        <v>1</v>
      </c>
      <c r="C38" s="48">
        <v>1</v>
      </c>
      <c r="D38" s="48">
        <v>2</v>
      </c>
      <c r="E38" s="47">
        <v>2</v>
      </c>
      <c r="F38" s="47">
        <v>1</v>
      </c>
      <c r="G38" s="49">
        <v>4</v>
      </c>
      <c r="H38" s="49">
        <v>4</v>
      </c>
      <c r="I38" s="47">
        <v>2</v>
      </c>
      <c r="J38" s="47">
        <v>1</v>
      </c>
      <c r="K38" s="48">
        <v>1</v>
      </c>
      <c r="L38" s="47">
        <v>1</v>
      </c>
      <c r="M38" s="47">
        <v>2</v>
      </c>
      <c r="N38" s="50">
        <v>3</v>
      </c>
      <c r="O38" s="50">
        <v>4</v>
      </c>
      <c r="P38" s="50">
        <v>3</v>
      </c>
      <c r="Q38" s="50">
        <v>3</v>
      </c>
      <c r="R38" s="50">
        <v>4</v>
      </c>
      <c r="S38" s="48">
        <v>1</v>
      </c>
      <c r="T38" s="47">
        <v>1</v>
      </c>
      <c r="U38" s="47">
        <v>2</v>
      </c>
      <c r="V38" s="45"/>
      <c r="W38" s="45"/>
      <c r="X38" s="47">
        <v>43</v>
      </c>
      <c r="Y38" s="47">
        <v>6</v>
      </c>
      <c r="Z38" s="47">
        <v>17</v>
      </c>
      <c r="AA38" s="47">
        <v>8</v>
      </c>
      <c r="AB38" s="45"/>
      <c r="AC38" s="45"/>
      <c r="AD38" s="45"/>
      <c r="AE38" s="45"/>
      <c r="AF38" s="45"/>
      <c r="AG38" s="45"/>
      <c r="AH38" s="47">
        <v>55</v>
      </c>
      <c r="AI38" s="47">
        <v>1.8340462399999999</v>
      </c>
      <c r="AJ38" s="47">
        <v>9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>
      <c r="A39" s="47">
        <v>22620</v>
      </c>
      <c r="B39" s="48">
        <v>2</v>
      </c>
      <c r="C39" s="48">
        <v>3</v>
      </c>
      <c r="D39" s="48">
        <v>2</v>
      </c>
      <c r="E39" s="47">
        <v>1</v>
      </c>
      <c r="F39" s="47">
        <v>1</v>
      </c>
      <c r="G39" s="49">
        <v>2</v>
      </c>
      <c r="H39" s="49">
        <v>3</v>
      </c>
      <c r="I39" s="47">
        <v>1</v>
      </c>
      <c r="J39" s="47">
        <v>1</v>
      </c>
      <c r="K39" s="48">
        <v>1</v>
      </c>
      <c r="L39" s="47">
        <v>3</v>
      </c>
      <c r="M39" s="47">
        <v>1</v>
      </c>
      <c r="N39" s="50">
        <v>1</v>
      </c>
      <c r="O39" s="50">
        <v>1</v>
      </c>
      <c r="P39" s="50">
        <v>3</v>
      </c>
      <c r="Q39" s="50">
        <v>1</v>
      </c>
      <c r="R39" s="50">
        <v>3</v>
      </c>
      <c r="S39" s="48">
        <v>1</v>
      </c>
      <c r="T39" s="47">
        <v>1</v>
      </c>
      <c r="U39" s="47">
        <v>3</v>
      </c>
      <c r="V39" s="45"/>
      <c r="W39" s="45"/>
      <c r="X39" s="47">
        <v>35</v>
      </c>
      <c r="Y39" s="47">
        <v>9</v>
      </c>
      <c r="Z39" s="47">
        <v>9</v>
      </c>
      <c r="AA39" s="47">
        <v>5</v>
      </c>
      <c r="AB39" s="45"/>
      <c r="AC39" s="45"/>
      <c r="AD39" s="45"/>
      <c r="AE39" s="45"/>
      <c r="AF39" s="45"/>
      <c r="AG39" s="45"/>
      <c r="AH39" s="47">
        <v>56</v>
      </c>
      <c r="AI39" s="47">
        <v>1.95121078</v>
      </c>
      <c r="AJ39" s="47">
        <v>9</v>
      </c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1:54">
      <c r="A40" s="47">
        <v>22923</v>
      </c>
      <c r="B40" s="48">
        <v>1</v>
      </c>
      <c r="C40" s="48">
        <v>1</v>
      </c>
      <c r="D40" s="48">
        <v>2</v>
      </c>
      <c r="E40" s="47">
        <v>1</v>
      </c>
      <c r="F40" s="47">
        <v>1</v>
      </c>
      <c r="G40" s="49">
        <v>2</v>
      </c>
      <c r="H40" s="49">
        <v>2</v>
      </c>
      <c r="I40" s="47">
        <v>2</v>
      </c>
      <c r="J40" s="47">
        <v>1</v>
      </c>
      <c r="K40" s="48">
        <v>1</v>
      </c>
      <c r="L40" s="47">
        <v>1</v>
      </c>
      <c r="M40" s="47">
        <v>1</v>
      </c>
      <c r="N40" s="50">
        <v>2</v>
      </c>
      <c r="O40" s="50">
        <v>3</v>
      </c>
      <c r="P40" s="50">
        <v>3</v>
      </c>
      <c r="Q40" s="50">
        <v>2</v>
      </c>
      <c r="R40" s="50">
        <v>3</v>
      </c>
      <c r="S40" s="48">
        <v>1</v>
      </c>
      <c r="T40" s="47">
        <v>1</v>
      </c>
      <c r="U40" s="47">
        <v>3</v>
      </c>
      <c r="V40" s="45"/>
      <c r="W40" s="45"/>
      <c r="X40" s="47">
        <v>34</v>
      </c>
      <c r="Y40" s="47">
        <v>6</v>
      </c>
      <c r="Z40" s="47">
        <v>13</v>
      </c>
      <c r="AA40" s="47">
        <v>4</v>
      </c>
      <c r="AB40" s="45"/>
      <c r="AC40" s="45"/>
      <c r="AD40" s="45"/>
      <c r="AE40" s="45"/>
      <c r="AF40" s="45"/>
      <c r="AG40" s="45"/>
      <c r="AH40" s="47">
        <v>57</v>
      </c>
      <c r="AI40" s="47">
        <v>2.0683753199999999</v>
      </c>
      <c r="AJ40" s="47">
        <v>9</v>
      </c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>
      <c r="A41" s="47">
        <v>23144</v>
      </c>
      <c r="B41" s="48">
        <v>1</v>
      </c>
      <c r="C41" s="48">
        <v>1</v>
      </c>
      <c r="D41" s="48">
        <v>1</v>
      </c>
      <c r="E41" s="47">
        <v>1</v>
      </c>
      <c r="F41" s="47">
        <v>1</v>
      </c>
      <c r="G41" s="49">
        <v>1</v>
      </c>
      <c r="H41" s="49">
        <v>2</v>
      </c>
      <c r="I41" s="47">
        <v>2</v>
      </c>
      <c r="J41" s="47">
        <v>1</v>
      </c>
      <c r="K41" s="48">
        <v>1</v>
      </c>
      <c r="L41" s="47">
        <v>1</v>
      </c>
      <c r="M41" s="47">
        <v>1</v>
      </c>
      <c r="N41" s="50">
        <v>3</v>
      </c>
      <c r="O41" s="50">
        <v>1</v>
      </c>
      <c r="P41" s="50">
        <v>2</v>
      </c>
      <c r="Q41" s="50">
        <v>1</v>
      </c>
      <c r="R41" s="50">
        <v>4</v>
      </c>
      <c r="S41" s="48">
        <v>1</v>
      </c>
      <c r="T41" s="47">
        <v>1</v>
      </c>
      <c r="U41" s="47">
        <v>4</v>
      </c>
      <c r="V41" s="45"/>
      <c r="W41" s="45"/>
      <c r="X41" s="47">
        <v>31</v>
      </c>
      <c r="Y41" s="47">
        <v>5</v>
      </c>
      <c r="Z41" s="47">
        <v>11</v>
      </c>
      <c r="AA41" s="47">
        <v>3</v>
      </c>
      <c r="AB41" s="45"/>
      <c r="AC41" s="45"/>
      <c r="AD41" s="45"/>
      <c r="AE41" s="45"/>
      <c r="AF41" s="45"/>
      <c r="AG41" s="45"/>
      <c r="AH41" s="47">
        <v>58</v>
      </c>
      <c r="AI41" s="47">
        <v>2.18553986</v>
      </c>
      <c r="AJ41" s="47">
        <v>9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>
      <c r="A42" s="47">
        <v>23319</v>
      </c>
      <c r="B42" s="48">
        <v>1</v>
      </c>
      <c r="C42" s="48">
        <v>1</v>
      </c>
      <c r="D42" s="48">
        <v>1</v>
      </c>
      <c r="E42" s="47">
        <v>1</v>
      </c>
      <c r="F42" s="47">
        <v>1</v>
      </c>
      <c r="G42" s="49">
        <v>1</v>
      </c>
      <c r="H42" s="49">
        <v>1</v>
      </c>
      <c r="I42" s="47">
        <v>1</v>
      </c>
      <c r="J42" s="47">
        <v>1</v>
      </c>
      <c r="K42" s="48">
        <v>1</v>
      </c>
      <c r="L42" s="47">
        <v>1</v>
      </c>
      <c r="M42" s="47">
        <v>1</v>
      </c>
      <c r="N42" s="50">
        <v>3</v>
      </c>
      <c r="O42" s="50">
        <v>1</v>
      </c>
      <c r="P42" s="50">
        <v>1</v>
      </c>
      <c r="Q42" s="50">
        <v>1</v>
      </c>
      <c r="R42" s="50">
        <v>4</v>
      </c>
      <c r="S42" s="48">
        <v>1</v>
      </c>
      <c r="T42" s="47">
        <v>1</v>
      </c>
      <c r="U42" s="47">
        <v>1</v>
      </c>
      <c r="V42" s="45"/>
      <c r="W42" s="45"/>
      <c r="X42" s="47">
        <v>25</v>
      </c>
      <c r="Y42" s="47">
        <v>5</v>
      </c>
      <c r="Z42" s="47">
        <v>10</v>
      </c>
      <c r="AA42" s="47">
        <v>2</v>
      </c>
      <c r="AB42" s="45"/>
      <c r="AC42" s="45"/>
      <c r="AD42" s="45"/>
      <c r="AE42" s="45"/>
      <c r="AF42" s="45"/>
      <c r="AG42" s="45"/>
      <c r="AH42" s="47">
        <v>59</v>
      </c>
      <c r="AI42" s="47">
        <v>2.3027044000000001</v>
      </c>
      <c r="AJ42" s="47">
        <v>9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</row>
    <row r="43" spans="1:54">
      <c r="A43" s="47">
        <v>23331</v>
      </c>
      <c r="B43" s="48">
        <v>2</v>
      </c>
      <c r="C43" s="48">
        <v>1</v>
      </c>
      <c r="D43" s="48">
        <v>1</v>
      </c>
      <c r="E43" s="47">
        <v>1</v>
      </c>
      <c r="F43" s="47">
        <v>1</v>
      </c>
      <c r="G43" s="49">
        <v>1</v>
      </c>
      <c r="H43" s="49">
        <v>1</v>
      </c>
      <c r="I43" s="47">
        <v>2</v>
      </c>
      <c r="J43" s="47">
        <v>1</v>
      </c>
      <c r="K43" s="48">
        <v>1</v>
      </c>
      <c r="L43" s="47">
        <v>1</v>
      </c>
      <c r="M43" s="47">
        <v>1</v>
      </c>
      <c r="N43" s="50">
        <v>2</v>
      </c>
      <c r="O43" s="50">
        <v>2</v>
      </c>
      <c r="P43" s="50">
        <v>2</v>
      </c>
      <c r="Q43" s="50">
        <v>3</v>
      </c>
      <c r="R43" s="50">
        <v>3</v>
      </c>
      <c r="S43" s="48">
        <v>1</v>
      </c>
      <c r="T43" s="47">
        <v>2</v>
      </c>
      <c r="U43" s="47">
        <v>1</v>
      </c>
      <c r="V43" s="45"/>
      <c r="W43" s="45"/>
      <c r="X43" s="47">
        <v>30</v>
      </c>
      <c r="Y43" s="47">
        <v>6</v>
      </c>
      <c r="Z43" s="47">
        <v>12</v>
      </c>
      <c r="AA43" s="47">
        <v>2</v>
      </c>
      <c r="AB43" s="45"/>
      <c r="AC43" s="45"/>
      <c r="AD43" s="45"/>
      <c r="AE43" s="45"/>
      <c r="AF43" s="45"/>
      <c r="AG43" s="45"/>
      <c r="AH43" s="47">
        <v>60</v>
      </c>
      <c r="AI43" s="47">
        <v>2.4198689400000002</v>
      </c>
      <c r="AJ43" s="47">
        <v>9</v>
      </c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</row>
    <row r="44" spans="1:54">
      <c r="A44" s="47">
        <v>23364</v>
      </c>
      <c r="B44" s="48">
        <v>2</v>
      </c>
      <c r="C44" s="48">
        <v>2</v>
      </c>
      <c r="D44" s="48">
        <v>3</v>
      </c>
      <c r="E44" s="47">
        <v>1</v>
      </c>
      <c r="F44" s="47">
        <v>1</v>
      </c>
      <c r="G44" s="49">
        <v>3</v>
      </c>
      <c r="H44" s="49">
        <v>2</v>
      </c>
      <c r="I44" s="47">
        <v>4</v>
      </c>
      <c r="J44" s="47">
        <v>1</v>
      </c>
      <c r="K44" s="48">
        <v>1</v>
      </c>
      <c r="L44" s="47">
        <v>1</v>
      </c>
      <c r="M44" s="47">
        <v>1</v>
      </c>
      <c r="N44" s="50">
        <v>3</v>
      </c>
      <c r="O44" s="50">
        <v>3</v>
      </c>
      <c r="P44" s="50">
        <v>3</v>
      </c>
      <c r="Q44" s="50">
        <v>3</v>
      </c>
      <c r="R44" s="50">
        <v>3</v>
      </c>
      <c r="S44" s="48">
        <v>3</v>
      </c>
      <c r="T44" s="47">
        <v>4</v>
      </c>
      <c r="U44" s="47">
        <v>2</v>
      </c>
      <c r="V44" s="45"/>
      <c r="W44" s="45"/>
      <c r="X44" s="47">
        <v>46</v>
      </c>
      <c r="Y44" s="47">
        <v>11</v>
      </c>
      <c r="Z44" s="47">
        <v>15</v>
      </c>
      <c r="AA44" s="47">
        <v>5</v>
      </c>
      <c r="AB44" s="45"/>
      <c r="AC44" s="45"/>
      <c r="AD44" s="45"/>
      <c r="AE44" s="45"/>
      <c r="AF44" s="45"/>
      <c r="AG44" s="45"/>
      <c r="AH44" s="47">
        <v>61</v>
      </c>
      <c r="AI44" s="47">
        <v>2.5370334799999998</v>
      </c>
      <c r="AJ44" s="47">
        <v>9</v>
      </c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pans="1:54">
      <c r="A45" s="47">
        <v>20814</v>
      </c>
      <c r="B45" s="48">
        <v>2</v>
      </c>
      <c r="C45" s="48">
        <v>1</v>
      </c>
      <c r="D45" s="48">
        <v>1</v>
      </c>
      <c r="E45" s="47">
        <v>2</v>
      </c>
      <c r="F45" s="47">
        <v>1</v>
      </c>
      <c r="G45" s="49">
        <v>1</v>
      </c>
      <c r="H45" s="49">
        <v>1</v>
      </c>
      <c r="I45" s="47">
        <v>1</v>
      </c>
      <c r="J45" s="47">
        <v>1</v>
      </c>
      <c r="K45" s="48">
        <v>2</v>
      </c>
      <c r="L45" s="47">
        <v>2</v>
      </c>
      <c r="M45" s="47">
        <v>2</v>
      </c>
      <c r="N45" s="50">
        <v>3</v>
      </c>
      <c r="O45" s="50">
        <v>3</v>
      </c>
      <c r="P45" s="50">
        <v>4</v>
      </c>
      <c r="Q45" s="50">
        <v>4</v>
      </c>
      <c r="R45" s="50">
        <v>4</v>
      </c>
      <c r="S45" s="48">
        <v>2</v>
      </c>
      <c r="T45" s="47">
        <v>3</v>
      </c>
      <c r="U45" s="47">
        <v>2</v>
      </c>
      <c r="V45" s="45"/>
      <c r="W45" s="45"/>
      <c r="X45" s="47">
        <v>42</v>
      </c>
      <c r="Y45" s="47">
        <v>8</v>
      </c>
      <c r="Z45" s="47">
        <v>18</v>
      </c>
      <c r="AA45" s="47">
        <v>2</v>
      </c>
      <c r="AB45" s="45"/>
      <c r="AC45" s="45"/>
      <c r="AD45" s="45"/>
      <c r="AE45" s="45"/>
      <c r="AF45" s="45"/>
      <c r="AG45" s="45"/>
      <c r="AH45" s="47">
        <v>62</v>
      </c>
      <c r="AI45" s="47">
        <v>2.6541980199999999</v>
      </c>
      <c r="AJ45" s="47">
        <v>9</v>
      </c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</row>
    <row r="46" spans="1:54">
      <c r="A46" s="47">
        <v>20593</v>
      </c>
      <c r="B46" s="48">
        <v>2</v>
      </c>
      <c r="C46" s="48">
        <v>2</v>
      </c>
      <c r="D46" s="48">
        <v>2</v>
      </c>
      <c r="E46" s="47">
        <v>4</v>
      </c>
      <c r="F46" s="47">
        <v>3</v>
      </c>
      <c r="G46" s="49">
        <v>4</v>
      </c>
      <c r="H46" s="49">
        <v>4</v>
      </c>
      <c r="I46" s="47">
        <v>1</v>
      </c>
      <c r="J46" s="47">
        <v>2</v>
      </c>
      <c r="K46" s="48">
        <v>2</v>
      </c>
      <c r="L46" s="47">
        <v>1</v>
      </c>
      <c r="M46" s="47">
        <v>2</v>
      </c>
      <c r="N46" s="50">
        <v>3</v>
      </c>
      <c r="O46" s="50">
        <v>2</v>
      </c>
      <c r="P46" s="50">
        <v>2</v>
      </c>
      <c r="Q46" s="50">
        <v>3</v>
      </c>
      <c r="R46" s="50">
        <v>4</v>
      </c>
      <c r="S46" s="48">
        <v>3</v>
      </c>
      <c r="T46" s="47">
        <v>2</v>
      </c>
      <c r="U46" s="47">
        <v>4</v>
      </c>
      <c r="V46" s="45"/>
      <c r="W46" s="45"/>
      <c r="X46" s="47">
        <v>52</v>
      </c>
      <c r="Y46" s="47">
        <v>11</v>
      </c>
      <c r="Z46" s="47">
        <v>14</v>
      </c>
      <c r="AA46" s="47">
        <v>8</v>
      </c>
      <c r="AB46" s="45"/>
      <c r="AC46" s="45"/>
      <c r="AD46" s="45"/>
      <c r="AE46" s="45"/>
      <c r="AF46" s="45"/>
      <c r="AG46" s="45"/>
      <c r="AH46" s="47">
        <v>63</v>
      </c>
      <c r="AI46" s="47">
        <v>2.77136256</v>
      </c>
      <c r="AJ46" s="47">
        <v>9</v>
      </c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</row>
    <row r="47" spans="1:54">
      <c r="A47" s="47">
        <v>19521</v>
      </c>
      <c r="B47" s="48">
        <v>2</v>
      </c>
      <c r="C47" s="48">
        <v>2</v>
      </c>
      <c r="D47" s="48">
        <v>1</v>
      </c>
      <c r="E47" s="47">
        <v>3</v>
      </c>
      <c r="F47" s="47">
        <v>2</v>
      </c>
      <c r="G47" s="49">
        <v>4</v>
      </c>
      <c r="H47" s="49">
        <v>4</v>
      </c>
      <c r="I47" s="47">
        <v>2</v>
      </c>
      <c r="J47" s="47">
        <v>3</v>
      </c>
      <c r="K47" s="48">
        <v>1</v>
      </c>
      <c r="L47" s="47">
        <v>1</v>
      </c>
      <c r="M47" s="47">
        <v>1</v>
      </c>
      <c r="N47" s="50">
        <v>3</v>
      </c>
      <c r="O47" s="50">
        <v>3</v>
      </c>
      <c r="P47" s="50">
        <v>3</v>
      </c>
      <c r="Q47" s="50">
        <v>3</v>
      </c>
      <c r="R47" s="50">
        <v>3</v>
      </c>
      <c r="S47" s="48">
        <v>1</v>
      </c>
      <c r="T47" s="47">
        <v>1</v>
      </c>
      <c r="U47" s="47">
        <v>2</v>
      </c>
      <c r="V47" s="45"/>
      <c r="W47" s="45"/>
      <c r="X47" s="47">
        <v>45</v>
      </c>
      <c r="Y47" s="47">
        <v>7</v>
      </c>
      <c r="Z47" s="47">
        <v>15</v>
      </c>
      <c r="AA47" s="47">
        <v>8</v>
      </c>
      <c r="AB47" s="45"/>
      <c r="AC47" s="45"/>
      <c r="AD47" s="45"/>
      <c r="AE47" s="45"/>
      <c r="AF47" s="45"/>
      <c r="AG47" s="45"/>
      <c r="AH47" s="47">
        <v>64</v>
      </c>
      <c r="AI47" s="47">
        <v>2.8885271000000001</v>
      </c>
      <c r="AJ47" s="47">
        <v>9</v>
      </c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</row>
    <row r="48" spans="1:54">
      <c r="A48" s="47">
        <v>19669</v>
      </c>
      <c r="B48" s="48">
        <v>1</v>
      </c>
      <c r="C48" s="48">
        <v>1</v>
      </c>
      <c r="D48" s="48">
        <v>1</v>
      </c>
      <c r="E48" s="47">
        <v>1</v>
      </c>
      <c r="F48" s="47">
        <v>1</v>
      </c>
      <c r="G48" s="49">
        <v>3</v>
      </c>
      <c r="H48" s="49">
        <v>2</v>
      </c>
      <c r="I48" s="47">
        <v>1</v>
      </c>
      <c r="J48" s="47">
        <v>1</v>
      </c>
      <c r="K48" s="48">
        <v>1</v>
      </c>
      <c r="L48" s="47">
        <v>2</v>
      </c>
      <c r="M48" s="47">
        <v>1</v>
      </c>
      <c r="N48" s="50">
        <v>1</v>
      </c>
      <c r="O48" s="50">
        <v>2</v>
      </c>
      <c r="P48" s="50">
        <v>1</v>
      </c>
      <c r="Q48" s="50">
        <v>1</v>
      </c>
      <c r="R48" s="50">
        <v>4</v>
      </c>
      <c r="S48" s="48">
        <v>1</v>
      </c>
      <c r="T48" s="47">
        <v>1</v>
      </c>
      <c r="U48" s="47">
        <v>4</v>
      </c>
      <c r="V48" s="45"/>
      <c r="W48" s="45"/>
      <c r="X48" s="47">
        <v>31</v>
      </c>
      <c r="Y48" s="47">
        <v>5</v>
      </c>
      <c r="Z48" s="47">
        <v>9</v>
      </c>
      <c r="AA48" s="47">
        <v>5</v>
      </c>
      <c r="AB48" s="45"/>
      <c r="AC48" s="45"/>
      <c r="AD48" s="45"/>
      <c r="AE48" s="45"/>
      <c r="AF48" s="45"/>
      <c r="AG48" s="45"/>
      <c r="AH48" s="47">
        <v>65</v>
      </c>
      <c r="AI48" s="47">
        <v>3.0056916400000002</v>
      </c>
      <c r="AJ48" s="47">
        <v>9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</row>
    <row r="49" spans="1:54">
      <c r="A49" s="47">
        <v>19757</v>
      </c>
      <c r="B49" s="48">
        <v>2</v>
      </c>
      <c r="C49" s="48">
        <v>2</v>
      </c>
      <c r="D49" s="48">
        <v>1</v>
      </c>
      <c r="E49" s="47">
        <v>1</v>
      </c>
      <c r="F49" s="47">
        <v>1</v>
      </c>
      <c r="G49" s="49">
        <v>2</v>
      </c>
      <c r="H49" s="49">
        <v>1</v>
      </c>
      <c r="I49" s="47">
        <v>2</v>
      </c>
      <c r="J49" s="47">
        <v>1</v>
      </c>
      <c r="K49" s="48">
        <v>1</v>
      </c>
      <c r="L49" s="47">
        <v>1</v>
      </c>
      <c r="M49" s="47">
        <v>1</v>
      </c>
      <c r="N49" s="50">
        <v>2</v>
      </c>
      <c r="O49" s="50">
        <v>2</v>
      </c>
      <c r="P49" s="50">
        <v>2</v>
      </c>
      <c r="Q49" s="50">
        <v>3</v>
      </c>
      <c r="R49" s="50">
        <v>4</v>
      </c>
      <c r="S49" s="48">
        <v>1</v>
      </c>
      <c r="T49" s="47">
        <v>1</v>
      </c>
      <c r="U49" s="47">
        <v>4</v>
      </c>
      <c r="V49" s="45"/>
      <c r="W49" s="45"/>
      <c r="X49" s="47">
        <v>35</v>
      </c>
      <c r="Y49" s="47">
        <v>7</v>
      </c>
      <c r="Z49" s="47">
        <v>13</v>
      </c>
      <c r="AA49" s="47">
        <v>3</v>
      </c>
      <c r="AB49" s="45"/>
      <c r="AC49" s="45"/>
      <c r="AD49" s="45"/>
      <c r="AE49" s="45"/>
      <c r="AF49" s="45"/>
      <c r="AG49" s="45"/>
      <c r="AH49" s="47">
        <v>66</v>
      </c>
      <c r="AI49" s="47">
        <v>3.1228561799999999</v>
      </c>
      <c r="AJ49" s="47">
        <v>9</v>
      </c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1:54">
      <c r="A50" s="47">
        <v>19919</v>
      </c>
      <c r="B50" s="48">
        <v>2</v>
      </c>
      <c r="C50" s="48">
        <v>3</v>
      </c>
      <c r="D50" s="48">
        <v>2</v>
      </c>
      <c r="E50" s="47">
        <v>2</v>
      </c>
      <c r="F50" s="47">
        <v>1</v>
      </c>
      <c r="G50" s="49">
        <v>2</v>
      </c>
      <c r="H50" s="49">
        <v>2</v>
      </c>
      <c r="I50" s="47">
        <v>2</v>
      </c>
      <c r="J50" s="47">
        <v>1</v>
      </c>
      <c r="K50" s="48">
        <v>1</v>
      </c>
      <c r="L50" s="47">
        <v>1</v>
      </c>
      <c r="M50" s="47">
        <v>1</v>
      </c>
      <c r="N50" s="50">
        <v>2</v>
      </c>
      <c r="O50" s="50">
        <v>2</v>
      </c>
      <c r="P50" s="50">
        <v>3</v>
      </c>
      <c r="Q50" s="50">
        <v>2</v>
      </c>
      <c r="R50" s="50">
        <v>2</v>
      </c>
      <c r="S50" s="48">
        <v>1</v>
      </c>
      <c r="T50" s="47">
        <v>1</v>
      </c>
      <c r="U50" s="47">
        <v>1</v>
      </c>
      <c r="V50" s="45"/>
      <c r="W50" s="45"/>
      <c r="X50" s="47">
        <v>34</v>
      </c>
      <c r="Y50" s="47">
        <v>9</v>
      </c>
      <c r="Z50" s="47">
        <v>11</v>
      </c>
      <c r="AA50" s="47">
        <v>4</v>
      </c>
      <c r="AB50" s="45"/>
      <c r="AC50" s="45"/>
      <c r="AD50" s="45"/>
      <c r="AE50" s="45"/>
      <c r="AF50" s="45"/>
      <c r="AG50" s="45"/>
      <c r="AH50" s="47">
        <v>67</v>
      </c>
      <c r="AI50" s="47">
        <v>3.24002072</v>
      </c>
      <c r="AJ50" s="47">
        <v>9</v>
      </c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</row>
    <row r="51" spans="1:54">
      <c r="A51" s="47">
        <v>19522</v>
      </c>
      <c r="B51" s="48">
        <v>4</v>
      </c>
      <c r="C51" s="48">
        <v>2</v>
      </c>
      <c r="D51" s="48">
        <v>2</v>
      </c>
      <c r="E51" s="47">
        <v>2</v>
      </c>
      <c r="F51" s="47">
        <v>1</v>
      </c>
      <c r="G51" s="49">
        <v>4</v>
      </c>
      <c r="H51" s="49">
        <v>4</v>
      </c>
      <c r="I51" s="47">
        <v>3</v>
      </c>
      <c r="J51" s="47">
        <v>2</v>
      </c>
      <c r="K51" s="48">
        <v>2</v>
      </c>
      <c r="L51" s="47">
        <v>1</v>
      </c>
      <c r="M51" s="47">
        <v>1</v>
      </c>
      <c r="N51" s="50">
        <v>3</v>
      </c>
      <c r="O51" s="50">
        <v>3</v>
      </c>
      <c r="P51" s="50">
        <v>3</v>
      </c>
      <c r="Q51" s="50">
        <v>2</v>
      </c>
      <c r="R51" s="50">
        <v>3</v>
      </c>
      <c r="S51" s="48">
        <v>1</v>
      </c>
      <c r="T51" s="47">
        <v>1</v>
      </c>
      <c r="U51" s="47">
        <v>2</v>
      </c>
      <c r="V51" s="45"/>
      <c r="W51" s="45"/>
      <c r="X51" s="47">
        <v>46</v>
      </c>
      <c r="Y51" s="47">
        <v>11</v>
      </c>
      <c r="Z51" s="47">
        <v>14</v>
      </c>
      <c r="AA51" s="47">
        <v>8</v>
      </c>
      <c r="AB51" s="45"/>
      <c r="AC51" s="45"/>
      <c r="AD51" s="45"/>
      <c r="AE51" s="45"/>
      <c r="AF51" s="45"/>
      <c r="AG51" s="45"/>
      <c r="AH51" s="47">
        <v>68</v>
      </c>
      <c r="AI51" s="47">
        <v>3.35718527</v>
      </c>
      <c r="AJ51" s="47">
        <v>9</v>
      </c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</row>
    <row r="52" spans="1:54">
      <c r="A52" s="47">
        <v>20071</v>
      </c>
      <c r="B52" s="48">
        <v>3</v>
      </c>
      <c r="C52" s="48">
        <v>4</v>
      </c>
      <c r="D52" s="48">
        <v>3</v>
      </c>
      <c r="E52" s="47">
        <v>4</v>
      </c>
      <c r="F52" s="47">
        <v>1</v>
      </c>
      <c r="G52" s="49">
        <v>4</v>
      </c>
      <c r="H52" s="49">
        <v>4</v>
      </c>
      <c r="I52" s="47">
        <v>3</v>
      </c>
      <c r="J52" s="47">
        <v>2</v>
      </c>
      <c r="K52" s="48">
        <v>2</v>
      </c>
      <c r="L52" s="47">
        <v>2</v>
      </c>
      <c r="M52" s="47">
        <v>2</v>
      </c>
      <c r="N52" s="50">
        <v>3</v>
      </c>
      <c r="O52" s="50">
        <v>3</v>
      </c>
      <c r="P52" s="50">
        <v>2</v>
      </c>
      <c r="Q52" s="50">
        <v>2</v>
      </c>
      <c r="R52" s="50">
        <v>2</v>
      </c>
      <c r="S52" s="48">
        <v>2</v>
      </c>
      <c r="T52" s="47">
        <v>2</v>
      </c>
      <c r="U52" s="47">
        <v>3</v>
      </c>
      <c r="V52" s="45"/>
      <c r="W52" s="45"/>
      <c r="X52" s="47">
        <v>53</v>
      </c>
      <c r="Y52" s="47">
        <v>14</v>
      </c>
      <c r="Z52" s="47">
        <v>12</v>
      </c>
      <c r="AA52" s="47">
        <v>8</v>
      </c>
      <c r="AB52" s="45"/>
      <c r="AC52" s="45"/>
      <c r="AD52" s="45"/>
      <c r="AE52" s="45"/>
      <c r="AF52" s="45"/>
      <c r="AG52" s="45"/>
      <c r="AH52" s="47">
        <v>69</v>
      </c>
      <c r="AI52" s="47">
        <v>3.4743498100000001</v>
      </c>
      <c r="AJ52" s="47">
        <v>9</v>
      </c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</row>
    <row r="53" spans="1:54">
      <c r="A53" s="47">
        <v>21036</v>
      </c>
      <c r="B53" s="48">
        <v>2</v>
      </c>
      <c r="C53" s="48">
        <v>3</v>
      </c>
      <c r="D53" s="48">
        <v>2</v>
      </c>
      <c r="E53" s="47">
        <v>2</v>
      </c>
      <c r="F53" s="47">
        <v>1</v>
      </c>
      <c r="G53" s="49">
        <v>2</v>
      </c>
      <c r="H53" s="49">
        <v>1</v>
      </c>
      <c r="I53" s="47">
        <v>1</v>
      </c>
      <c r="J53" s="47">
        <v>1</v>
      </c>
      <c r="K53" s="48">
        <v>3</v>
      </c>
      <c r="L53" s="47">
        <v>1</v>
      </c>
      <c r="M53" s="47">
        <v>1</v>
      </c>
      <c r="N53" s="50">
        <v>3</v>
      </c>
      <c r="O53" s="50">
        <v>3</v>
      </c>
      <c r="P53" s="50">
        <v>3</v>
      </c>
      <c r="Q53" s="50">
        <v>2</v>
      </c>
      <c r="R53" s="50">
        <v>3</v>
      </c>
      <c r="S53" s="48">
        <v>2</v>
      </c>
      <c r="T53" s="47">
        <v>2</v>
      </c>
      <c r="U53" s="47">
        <v>2</v>
      </c>
      <c r="V53" s="45"/>
      <c r="W53" s="45"/>
      <c r="X53" s="47">
        <v>40</v>
      </c>
      <c r="Y53" s="47">
        <v>12</v>
      </c>
      <c r="Z53" s="47">
        <v>14</v>
      </c>
      <c r="AA53" s="47">
        <v>3</v>
      </c>
      <c r="AB53" s="45"/>
      <c r="AC53" s="45"/>
      <c r="AD53" s="45"/>
      <c r="AE53" s="45"/>
      <c r="AF53" s="45"/>
      <c r="AG53" s="45"/>
      <c r="AH53" s="47">
        <v>70</v>
      </c>
      <c r="AI53" s="47">
        <v>3.5915143500000002</v>
      </c>
      <c r="AJ53" s="47">
        <v>9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</row>
    <row r="54" spans="1:54">
      <c r="A54" s="47">
        <v>20110</v>
      </c>
      <c r="B54" s="48">
        <v>1</v>
      </c>
      <c r="C54" s="48">
        <v>1</v>
      </c>
      <c r="D54" s="48">
        <v>1</v>
      </c>
      <c r="E54" s="47">
        <v>2</v>
      </c>
      <c r="F54" s="47">
        <v>1</v>
      </c>
      <c r="G54" s="49">
        <v>3</v>
      </c>
      <c r="H54" s="49">
        <v>3</v>
      </c>
      <c r="I54" s="47">
        <v>1</v>
      </c>
      <c r="J54" s="47">
        <v>2</v>
      </c>
      <c r="K54" s="48">
        <v>2</v>
      </c>
      <c r="L54" s="47">
        <v>2</v>
      </c>
      <c r="M54" s="47">
        <v>3</v>
      </c>
      <c r="N54" s="50">
        <v>2</v>
      </c>
      <c r="O54" s="50">
        <v>3</v>
      </c>
      <c r="P54" s="50">
        <v>2</v>
      </c>
      <c r="Q54" s="50">
        <v>2</v>
      </c>
      <c r="R54" s="50">
        <v>3</v>
      </c>
      <c r="S54" s="48">
        <v>1</v>
      </c>
      <c r="T54" s="47">
        <v>2</v>
      </c>
      <c r="U54" s="47">
        <v>2</v>
      </c>
      <c r="V54" s="45"/>
      <c r="W54" s="45"/>
      <c r="X54" s="47">
        <v>39</v>
      </c>
      <c r="Y54" s="47">
        <v>6</v>
      </c>
      <c r="Z54" s="47">
        <v>12</v>
      </c>
      <c r="AA54" s="47">
        <v>6</v>
      </c>
      <c r="AB54" s="45"/>
      <c r="AC54" s="45"/>
      <c r="AD54" s="45"/>
      <c r="AE54" s="45"/>
      <c r="AF54" s="45"/>
      <c r="AG54" s="45"/>
      <c r="AH54" s="47">
        <v>71</v>
      </c>
      <c r="AI54" s="47">
        <v>3.7086788899999998</v>
      </c>
      <c r="AJ54" s="47">
        <v>9</v>
      </c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>
      <c r="A55" s="47">
        <v>21305</v>
      </c>
      <c r="B55" s="48">
        <v>1</v>
      </c>
      <c r="C55" s="48">
        <v>1</v>
      </c>
      <c r="D55" s="48">
        <v>1</v>
      </c>
      <c r="E55" s="47">
        <v>3</v>
      </c>
      <c r="F55" s="47">
        <v>1</v>
      </c>
      <c r="G55" s="49">
        <v>4</v>
      </c>
      <c r="H55" s="49">
        <v>3</v>
      </c>
      <c r="I55" s="47">
        <v>3</v>
      </c>
      <c r="J55" s="47">
        <v>1</v>
      </c>
      <c r="K55" s="48">
        <v>1</v>
      </c>
      <c r="L55" s="47">
        <v>1</v>
      </c>
      <c r="M55" s="47">
        <v>2</v>
      </c>
      <c r="N55" s="50">
        <v>3</v>
      </c>
      <c r="O55" s="50">
        <v>4</v>
      </c>
      <c r="P55" s="50">
        <v>3</v>
      </c>
      <c r="Q55" s="50">
        <v>2</v>
      </c>
      <c r="R55" s="50">
        <v>2</v>
      </c>
      <c r="S55" s="48">
        <v>1</v>
      </c>
      <c r="T55" s="47">
        <v>1</v>
      </c>
      <c r="U55" s="47">
        <v>4</v>
      </c>
      <c r="V55" s="45"/>
      <c r="W55" s="45"/>
      <c r="X55" s="47">
        <v>42</v>
      </c>
      <c r="Y55" s="47">
        <v>5</v>
      </c>
      <c r="Z55" s="47">
        <v>14</v>
      </c>
      <c r="AA55" s="47">
        <v>7</v>
      </c>
      <c r="AB55" s="45"/>
      <c r="AC55" s="45"/>
      <c r="AD55" s="45"/>
      <c r="AE55" s="45"/>
      <c r="AF55" s="45"/>
      <c r="AG55" s="45"/>
      <c r="AH55" s="47">
        <v>72</v>
      </c>
      <c r="AI55" s="47">
        <v>3.8258434299999999</v>
      </c>
      <c r="AJ55" s="47">
        <v>9</v>
      </c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>
      <c r="A56" s="47">
        <v>21341</v>
      </c>
      <c r="B56" s="48">
        <v>3</v>
      </c>
      <c r="C56" s="48">
        <v>2</v>
      </c>
      <c r="D56" s="48">
        <v>3</v>
      </c>
      <c r="E56" s="47">
        <v>1</v>
      </c>
      <c r="F56" s="47">
        <v>1</v>
      </c>
      <c r="G56" s="49">
        <v>4</v>
      </c>
      <c r="H56" s="49">
        <v>3</v>
      </c>
      <c r="I56" s="47">
        <v>3</v>
      </c>
      <c r="J56" s="47">
        <v>3</v>
      </c>
      <c r="K56" s="48">
        <v>2</v>
      </c>
      <c r="L56" s="47">
        <v>1</v>
      </c>
      <c r="M56" s="47">
        <v>3</v>
      </c>
      <c r="N56" s="50">
        <v>3</v>
      </c>
      <c r="O56" s="50">
        <v>4</v>
      </c>
      <c r="P56" s="50">
        <v>2</v>
      </c>
      <c r="Q56" s="50">
        <v>3</v>
      </c>
      <c r="R56" s="50">
        <v>2</v>
      </c>
      <c r="S56" s="48">
        <v>1</v>
      </c>
      <c r="T56" s="47">
        <v>2</v>
      </c>
      <c r="U56" s="47">
        <v>4</v>
      </c>
      <c r="V56" s="45"/>
      <c r="W56" s="45"/>
      <c r="X56" s="47">
        <v>50</v>
      </c>
      <c r="Y56" s="47">
        <v>11</v>
      </c>
      <c r="Z56" s="47">
        <v>14</v>
      </c>
      <c r="AA56" s="47">
        <v>7</v>
      </c>
      <c r="AB56" s="45"/>
      <c r="AC56" s="45"/>
      <c r="AD56" s="45"/>
      <c r="AE56" s="45"/>
      <c r="AF56" s="45"/>
      <c r="AG56" s="45"/>
      <c r="AH56" s="47">
        <v>73</v>
      </c>
      <c r="AI56" s="47">
        <v>3.94300797</v>
      </c>
      <c r="AJ56" s="47">
        <v>9</v>
      </c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</row>
    <row r="57" spans="1:54">
      <c r="A57" s="47">
        <v>21448</v>
      </c>
      <c r="B57" s="48">
        <v>2</v>
      </c>
      <c r="C57" s="48">
        <v>4</v>
      </c>
      <c r="D57" s="48">
        <v>1</v>
      </c>
      <c r="E57" s="47">
        <v>1</v>
      </c>
      <c r="F57" s="47">
        <v>1</v>
      </c>
      <c r="G57" s="49">
        <v>1</v>
      </c>
      <c r="H57" s="49">
        <v>1</v>
      </c>
      <c r="I57" s="47">
        <v>1</v>
      </c>
      <c r="J57" s="47">
        <v>1</v>
      </c>
      <c r="K57" s="48">
        <v>1</v>
      </c>
      <c r="L57" s="47">
        <v>1</v>
      </c>
      <c r="M57" s="47">
        <v>1</v>
      </c>
      <c r="N57" s="50">
        <v>3</v>
      </c>
      <c r="O57" s="50">
        <v>3</v>
      </c>
      <c r="P57" s="50">
        <v>3</v>
      </c>
      <c r="Q57" s="50">
        <v>4</v>
      </c>
      <c r="R57" s="50">
        <v>4</v>
      </c>
      <c r="S57" s="48">
        <v>3</v>
      </c>
      <c r="T57" s="47">
        <v>2</v>
      </c>
      <c r="U57" s="47">
        <v>3</v>
      </c>
      <c r="V57" s="45"/>
      <c r="W57" s="45"/>
      <c r="X57" s="47">
        <v>41</v>
      </c>
      <c r="Y57" s="47">
        <v>11</v>
      </c>
      <c r="Z57" s="47">
        <v>17</v>
      </c>
      <c r="AA57" s="47">
        <v>2</v>
      </c>
      <c r="AB57" s="45"/>
      <c r="AC57" s="45"/>
      <c r="AD57" s="45"/>
      <c r="AE57" s="45"/>
      <c r="AF57" s="45"/>
      <c r="AG57" s="45"/>
      <c r="AH57" s="47">
        <v>74</v>
      </c>
      <c r="AI57" s="47">
        <v>4.0601725100000001</v>
      </c>
      <c r="AJ57" s="47">
        <v>9</v>
      </c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</row>
    <row r="58" spans="1:54">
      <c r="A58" s="47">
        <v>21465</v>
      </c>
      <c r="B58" s="48">
        <v>2</v>
      </c>
      <c r="C58" s="48">
        <v>4</v>
      </c>
      <c r="D58" s="48">
        <v>1</v>
      </c>
      <c r="E58" s="47">
        <v>4</v>
      </c>
      <c r="F58" s="47">
        <v>1</v>
      </c>
      <c r="G58" s="49">
        <v>1</v>
      </c>
      <c r="H58" s="49">
        <v>2</v>
      </c>
      <c r="I58" s="47">
        <v>4</v>
      </c>
      <c r="J58" s="47">
        <v>2</v>
      </c>
      <c r="K58" s="48">
        <v>1</v>
      </c>
      <c r="L58" s="47">
        <v>1</v>
      </c>
      <c r="M58" s="47">
        <v>2</v>
      </c>
      <c r="N58" s="50">
        <v>3</v>
      </c>
      <c r="O58" s="50">
        <v>3</v>
      </c>
      <c r="P58" s="50">
        <v>4</v>
      </c>
      <c r="Q58" s="50">
        <v>3</v>
      </c>
      <c r="R58" s="50">
        <v>4</v>
      </c>
      <c r="S58" s="48">
        <v>1</v>
      </c>
      <c r="T58" s="47">
        <v>2</v>
      </c>
      <c r="U58" s="47">
        <v>3</v>
      </c>
      <c r="V58" s="45"/>
      <c r="W58" s="45"/>
      <c r="X58" s="47">
        <v>48</v>
      </c>
      <c r="Y58" s="47">
        <v>9</v>
      </c>
      <c r="Z58" s="47">
        <v>17</v>
      </c>
      <c r="AA58" s="47">
        <v>3</v>
      </c>
      <c r="AB58" s="45"/>
      <c r="AC58" s="45"/>
      <c r="AD58" s="45"/>
      <c r="AE58" s="45"/>
      <c r="AF58" s="45"/>
      <c r="AG58" s="45"/>
      <c r="AH58" s="47">
        <v>75</v>
      </c>
      <c r="AI58" s="47">
        <v>4.1773370500000002</v>
      </c>
      <c r="AJ58" s="47">
        <v>9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>
      <c r="A59" s="47">
        <v>21278</v>
      </c>
      <c r="B59" s="48">
        <v>2</v>
      </c>
      <c r="C59" s="48">
        <v>1</v>
      </c>
      <c r="D59" s="48">
        <v>1</v>
      </c>
      <c r="E59" s="47">
        <v>1</v>
      </c>
      <c r="F59" s="47">
        <v>1</v>
      </c>
      <c r="G59" s="49">
        <v>3</v>
      </c>
      <c r="H59" s="49">
        <v>3</v>
      </c>
      <c r="I59" s="47">
        <v>1</v>
      </c>
      <c r="J59" s="47">
        <v>1</v>
      </c>
      <c r="K59" s="48">
        <v>1</v>
      </c>
      <c r="L59" s="47">
        <v>1</v>
      </c>
      <c r="M59" s="47">
        <v>1</v>
      </c>
      <c r="N59" s="50">
        <v>3</v>
      </c>
      <c r="O59" s="50">
        <v>4</v>
      </c>
      <c r="P59" s="50">
        <v>3</v>
      </c>
      <c r="Q59" s="50">
        <v>3</v>
      </c>
      <c r="R59" s="50">
        <v>4</v>
      </c>
      <c r="S59" s="48">
        <v>1</v>
      </c>
      <c r="T59" s="47">
        <v>2</v>
      </c>
      <c r="U59" s="47">
        <v>1</v>
      </c>
      <c r="V59" s="45"/>
      <c r="W59" s="45"/>
      <c r="X59" s="47">
        <v>38</v>
      </c>
      <c r="Y59" s="47">
        <v>6</v>
      </c>
      <c r="Z59" s="47">
        <v>17</v>
      </c>
      <c r="AA59" s="47">
        <v>6</v>
      </c>
      <c r="AB59" s="45"/>
      <c r="AC59" s="45"/>
      <c r="AD59" s="45"/>
      <c r="AE59" s="45"/>
      <c r="AF59" s="45"/>
      <c r="AG59" s="45"/>
      <c r="AH59" s="47">
        <v>76</v>
      </c>
      <c r="AI59" s="47">
        <v>4.2945015900000003</v>
      </c>
      <c r="AJ59" s="47">
        <v>9</v>
      </c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>
      <c r="A60" s="47">
        <v>21523</v>
      </c>
      <c r="B60" s="48">
        <v>1</v>
      </c>
      <c r="C60" s="48">
        <v>1</v>
      </c>
      <c r="D60" s="48">
        <v>1</v>
      </c>
      <c r="E60" s="47">
        <v>2</v>
      </c>
      <c r="F60" s="47">
        <v>1</v>
      </c>
      <c r="G60" s="49">
        <v>1</v>
      </c>
      <c r="H60" s="49">
        <v>1</v>
      </c>
      <c r="I60" s="47">
        <v>1</v>
      </c>
      <c r="J60" s="47">
        <v>2</v>
      </c>
      <c r="K60" s="48">
        <v>1</v>
      </c>
      <c r="L60" s="47">
        <v>1</v>
      </c>
      <c r="M60" s="47">
        <v>2</v>
      </c>
      <c r="N60" s="50">
        <v>3</v>
      </c>
      <c r="O60" s="50">
        <v>3</v>
      </c>
      <c r="P60" s="50">
        <v>2</v>
      </c>
      <c r="Q60" s="50">
        <v>3</v>
      </c>
      <c r="R60" s="50">
        <v>2</v>
      </c>
      <c r="S60" s="48">
        <v>1</v>
      </c>
      <c r="T60" s="47">
        <v>1</v>
      </c>
      <c r="U60" s="47">
        <v>3</v>
      </c>
      <c r="V60" s="45"/>
      <c r="W60" s="45"/>
      <c r="X60" s="47">
        <v>33</v>
      </c>
      <c r="Y60" s="47">
        <v>5</v>
      </c>
      <c r="Z60" s="47">
        <v>13</v>
      </c>
      <c r="AA60" s="47">
        <v>2</v>
      </c>
      <c r="AB60" s="45"/>
      <c r="AC60" s="45"/>
      <c r="AD60" s="45"/>
      <c r="AE60" s="45"/>
      <c r="AF60" s="45"/>
      <c r="AG60" s="45"/>
      <c r="AH60" s="47">
        <v>77</v>
      </c>
      <c r="AI60" s="47">
        <v>4.4116661300000004</v>
      </c>
      <c r="AJ60" s="47">
        <v>9</v>
      </c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>
      <c r="A61" s="47">
        <v>21529</v>
      </c>
      <c r="B61" s="48">
        <v>2</v>
      </c>
      <c r="C61" s="48">
        <v>2</v>
      </c>
      <c r="D61" s="48">
        <v>2</v>
      </c>
      <c r="E61" s="47">
        <v>2</v>
      </c>
      <c r="F61" s="47">
        <v>1</v>
      </c>
      <c r="G61" s="49">
        <v>1</v>
      </c>
      <c r="H61" s="49">
        <v>1</v>
      </c>
      <c r="I61" s="47">
        <v>2</v>
      </c>
      <c r="J61" s="47">
        <v>1</v>
      </c>
      <c r="K61" s="48">
        <v>2</v>
      </c>
      <c r="L61" s="47">
        <v>1</v>
      </c>
      <c r="M61" s="47">
        <v>2</v>
      </c>
      <c r="N61" s="50">
        <v>3</v>
      </c>
      <c r="O61" s="50">
        <v>3</v>
      </c>
      <c r="P61" s="50">
        <v>2</v>
      </c>
      <c r="Q61" s="50">
        <v>2</v>
      </c>
      <c r="R61" s="50">
        <v>3</v>
      </c>
      <c r="S61" s="48">
        <v>1</v>
      </c>
      <c r="T61" s="47">
        <v>1</v>
      </c>
      <c r="U61" s="47">
        <v>1</v>
      </c>
      <c r="V61" s="45"/>
      <c r="W61" s="45"/>
      <c r="X61" s="47">
        <v>35</v>
      </c>
      <c r="Y61" s="47">
        <v>9</v>
      </c>
      <c r="Z61" s="47">
        <v>13</v>
      </c>
      <c r="AA61" s="47">
        <v>2</v>
      </c>
      <c r="AB61" s="45"/>
      <c r="AC61" s="45"/>
      <c r="AD61" s="45"/>
      <c r="AE61" s="45"/>
      <c r="AF61" s="45"/>
      <c r="AG61" s="45"/>
      <c r="AH61" s="47">
        <v>78</v>
      </c>
      <c r="AI61" s="47">
        <v>4.5288306699999996</v>
      </c>
      <c r="AJ61" s="47">
        <v>9</v>
      </c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>
      <c r="A62" s="47">
        <v>22038</v>
      </c>
      <c r="B62" s="48">
        <v>1</v>
      </c>
      <c r="C62" s="48">
        <v>2</v>
      </c>
      <c r="D62" s="48">
        <v>2</v>
      </c>
      <c r="E62" s="47">
        <v>3</v>
      </c>
      <c r="F62" s="47">
        <v>1</v>
      </c>
      <c r="G62" s="49">
        <v>1</v>
      </c>
      <c r="H62" s="49">
        <v>1</v>
      </c>
      <c r="I62" s="47">
        <v>1</v>
      </c>
      <c r="J62" s="47">
        <v>1</v>
      </c>
      <c r="K62" s="48">
        <v>1</v>
      </c>
      <c r="L62" s="47">
        <v>1</v>
      </c>
      <c r="M62" s="47">
        <v>1</v>
      </c>
      <c r="N62" s="50">
        <v>1</v>
      </c>
      <c r="O62" s="50">
        <v>1</v>
      </c>
      <c r="P62" s="50">
        <v>3</v>
      </c>
      <c r="Q62" s="50">
        <v>2</v>
      </c>
      <c r="R62" s="50">
        <v>3</v>
      </c>
      <c r="S62" s="48">
        <v>1</v>
      </c>
      <c r="T62" s="47">
        <v>2</v>
      </c>
      <c r="U62" s="47">
        <v>2</v>
      </c>
      <c r="V62" s="45"/>
      <c r="W62" s="45"/>
      <c r="X62" s="47">
        <v>31</v>
      </c>
      <c r="Y62" s="47">
        <v>7</v>
      </c>
      <c r="Z62" s="47">
        <v>10</v>
      </c>
      <c r="AA62" s="47">
        <v>2</v>
      </c>
      <c r="AB62" s="45"/>
      <c r="AC62" s="45"/>
      <c r="AD62" s="45"/>
      <c r="AE62" s="45"/>
      <c r="AF62" s="45"/>
      <c r="AG62" s="45"/>
      <c r="AH62" s="47">
        <v>79</v>
      </c>
      <c r="AI62" s="47">
        <v>4.6459952099999997</v>
      </c>
      <c r="AJ62" s="47">
        <v>9</v>
      </c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>
      <c r="A63" s="47">
        <v>22323</v>
      </c>
      <c r="B63" s="48">
        <v>3</v>
      </c>
      <c r="C63" s="48">
        <v>3</v>
      </c>
      <c r="D63" s="48">
        <v>2</v>
      </c>
      <c r="E63" s="47">
        <v>3</v>
      </c>
      <c r="F63" s="47">
        <v>2</v>
      </c>
      <c r="G63" s="49">
        <v>4</v>
      </c>
      <c r="H63" s="49">
        <v>2</v>
      </c>
      <c r="I63" s="47">
        <v>1</v>
      </c>
      <c r="J63" s="47">
        <v>2</v>
      </c>
      <c r="K63" s="48">
        <v>3</v>
      </c>
      <c r="L63" s="47">
        <v>1</v>
      </c>
      <c r="M63" s="47">
        <v>3</v>
      </c>
      <c r="N63" s="50">
        <v>3</v>
      </c>
      <c r="O63" s="50">
        <v>3</v>
      </c>
      <c r="P63" s="50">
        <v>3</v>
      </c>
      <c r="Q63" s="50">
        <v>3</v>
      </c>
      <c r="R63" s="50">
        <v>3</v>
      </c>
      <c r="S63" s="48">
        <v>2</v>
      </c>
      <c r="T63" s="47">
        <v>2</v>
      </c>
      <c r="U63" s="47">
        <v>4</v>
      </c>
      <c r="V63" s="45"/>
      <c r="W63" s="45"/>
      <c r="X63" s="47">
        <v>52</v>
      </c>
      <c r="Y63" s="47">
        <v>13</v>
      </c>
      <c r="Z63" s="47">
        <v>15</v>
      </c>
      <c r="AA63" s="47">
        <v>6</v>
      </c>
      <c r="AB63" s="45"/>
      <c r="AC63" s="45"/>
      <c r="AD63" s="45"/>
      <c r="AE63" s="45"/>
      <c r="AF63" s="45"/>
      <c r="AG63" s="45"/>
      <c r="AH63" s="47">
        <v>80</v>
      </c>
      <c r="AI63" s="47">
        <v>4.7631597499999998</v>
      </c>
      <c r="AJ63" s="47">
        <v>9</v>
      </c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>
      <c r="A64" s="47">
        <v>22409</v>
      </c>
      <c r="B64" s="48">
        <v>1</v>
      </c>
      <c r="C64" s="48">
        <v>1</v>
      </c>
      <c r="D64" s="48">
        <v>2</v>
      </c>
      <c r="E64" s="47">
        <v>1</v>
      </c>
      <c r="F64" s="47">
        <v>1</v>
      </c>
      <c r="G64" s="49">
        <v>1</v>
      </c>
      <c r="H64" s="49">
        <v>1</v>
      </c>
      <c r="I64" s="47">
        <v>1</v>
      </c>
      <c r="J64" s="47">
        <v>1</v>
      </c>
      <c r="K64" s="48">
        <v>1</v>
      </c>
      <c r="L64" s="47">
        <v>1</v>
      </c>
      <c r="M64" s="47">
        <v>1</v>
      </c>
      <c r="N64" s="50">
        <v>2</v>
      </c>
      <c r="O64" s="50">
        <v>3</v>
      </c>
      <c r="P64" s="50">
        <v>3</v>
      </c>
      <c r="Q64" s="50">
        <v>3</v>
      </c>
      <c r="R64" s="50">
        <v>3</v>
      </c>
      <c r="S64" s="48">
        <v>1</v>
      </c>
      <c r="T64" s="47">
        <v>1</v>
      </c>
      <c r="U64" s="47">
        <v>2</v>
      </c>
      <c r="V64" s="45"/>
      <c r="W64" s="45"/>
      <c r="X64" s="47">
        <v>31</v>
      </c>
      <c r="Y64" s="47">
        <v>6</v>
      </c>
      <c r="Z64" s="47">
        <v>14</v>
      </c>
      <c r="AA64" s="47">
        <v>2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>
      <c r="A65" s="47">
        <v>22528</v>
      </c>
      <c r="B65" s="48">
        <v>1</v>
      </c>
      <c r="C65" s="48">
        <v>1</v>
      </c>
      <c r="D65" s="48">
        <v>1</v>
      </c>
      <c r="E65" s="47">
        <v>1</v>
      </c>
      <c r="F65" s="47">
        <v>1</v>
      </c>
      <c r="G65" s="49">
        <v>1</v>
      </c>
      <c r="H65" s="49">
        <v>1</v>
      </c>
      <c r="I65" s="47">
        <v>2</v>
      </c>
      <c r="J65" s="47">
        <v>1</v>
      </c>
      <c r="K65" s="48">
        <v>1</v>
      </c>
      <c r="L65" s="47">
        <v>1</v>
      </c>
      <c r="M65" s="47">
        <v>1</v>
      </c>
      <c r="N65" s="50">
        <v>1</v>
      </c>
      <c r="O65" s="50">
        <v>2</v>
      </c>
      <c r="P65" s="50">
        <v>3</v>
      </c>
      <c r="Q65" s="50">
        <v>1</v>
      </c>
      <c r="R65" s="50">
        <v>1</v>
      </c>
      <c r="S65" s="48">
        <v>1</v>
      </c>
      <c r="T65" s="47">
        <v>1</v>
      </c>
      <c r="U65" s="47">
        <v>1</v>
      </c>
      <c r="V65" s="45"/>
      <c r="W65" s="45"/>
      <c r="X65" s="47">
        <v>24</v>
      </c>
      <c r="Y65" s="47">
        <v>5</v>
      </c>
      <c r="Z65" s="47">
        <v>8</v>
      </c>
      <c r="AA65" s="47">
        <v>2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>
      <c r="A66" s="47">
        <v>22539</v>
      </c>
      <c r="B66" s="48">
        <v>2</v>
      </c>
      <c r="C66" s="48">
        <v>2</v>
      </c>
      <c r="D66" s="48">
        <v>3</v>
      </c>
      <c r="E66" s="47">
        <v>2</v>
      </c>
      <c r="F66" s="47">
        <v>1</v>
      </c>
      <c r="G66" s="49">
        <v>2</v>
      </c>
      <c r="H66" s="49">
        <v>1</v>
      </c>
      <c r="I66" s="47">
        <v>1</v>
      </c>
      <c r="J66" s="47">
        <v>2</v>
      </c>
      <c r="K66" s="48">
        <v>3</v>
      </c>
      <c r="L66" s="47">
        <v>1</v>
      </c>
      <c r="M66" s="47">
        <v>3</v>
      </c>
      <c r="N66" s="50">
        <v>2</v>
      </c>
      <c r="O66" s="50">
        <v>2</v>
      </c>
      <c r="P66" s="50">
        <v>3</v>
      </c>
      <c r="Q66" s="50">
        <v>3</v>
      </c>
      <c r="R66" s="50">
        <v>3</v>
      </c>
      <c r="S66" s="48">
        <v>2</v>
      </c>
      <c r="T66" s="47">
        <v>2</v>
      </c>
      <c r="U66" s="47">
        <v>4</v>
      </c>
      <c r="V66" s="45"/>
      <c r="W66" s="45"/>
      <c r="X66" s="47">
        <v>44</v>
      </c>
      <c r="Y66" s="47">
        <v>12</v>
      </c>
      <c r="Z66" s="47">
        <v>13</v>
      </c>
      <c r="AA66" s="47">
        <v>3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>
      <c r="A67" s="47">
        <v>22599</v>
      </c>
      <c r="B67" s="48">
        <v>3</v>
      </c>
      <c r="C67" s="48">
        <v>3</v>
      </c>
      <c r="D67" s="48">
        <v>2</v>
      </c>
      <c r="E67" s="47">
        <v>1</v>
      </c>
      <c r="F67" s="47">
        <v>1</v>
      </c>
      <c r="G67" s="49">
        <v>1</v>
      </c>
      <c r="H67" s="49">
        <v>1</v>
      </c>
      <c r="I67" s="47">
        <v>1</v>
      </c>
      <c r="J67" s="47">
        <v>1</v>
      </c>
      <c r="K67" s="48">
        <v>1</v>
      </c>
      <c r="L67" s="47">
        <v>1</v>
      </c>
      <c r="M67" s="47">
        <v>1</v>
      </c>
      <c r="N67" s="50">
        <v>1</v>
      </c>
      <c r="O67" s="50">
        <v>2</v>
      </c>
      <c r="P67" s="50">
        <v>2</v>
      </c>
      <c r="Q67" s="50">
        <v>2</v>
      </c>
      <c r="R67" s="50">
        <v>3</v>
      </c>
      <c r="S67" s="48">
        <v>1</v>
      </c>
      <c r="T67" s="47">
        <v>1</v>
      </c>
      <c r="U67" s="47">
        <v>2</v>
      </c>
      <c r="V67" s="45"/>
      <c r="W67" s="45"/>
      <c r="X67" s="47">
        <v>31</v>
      </c>
      <c r="Y67" s="47">
        <v>10</v>
      </c>
      <c r="Z67" s="47">
        <v>10</v>
      </c>
      <c r="AA67" s="47">
        <v>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>
      <c r="A68" s="47">
        <v>22610</v>
      </c>
      <c r="B68" s="48">
        <v>3</v>
      </c>
      <c r="C68" s="48">
        <v>3</v>
      </c>
      <c r="D68" s="48">
        <v>2</v>
      </c>
      <c r="E68" s="47">
        <v>3</v>
      </c>
      <c r="F68" s="47">
        <v>2</v>
      </c>
      <c r="G68" s="49">
        <v>4</v>
      </c>
      <c r="H68" s="49">
        <v>3</v>
      </c>
      <c r="I68" s="47">
        <v>1</v>
      </c>
      <c r="J68" s="47">
        <v>2</v>
      </c>
      <c r="K68" s="48">
        <v>3</v>
      </c>
      <c r="L68" s="47">
        <v>1</v>
      </c>
      <c r="M68" s="47">
        <v>3</v>
      </c>
      <c r="N68" s="50">
        <v>3</v>
      </c>
      <c r="O68" s="50">
        <v>4</v>
      </c>
      <c r="P68" s="50">
        <v>3</v>
      </c>
      <c r="Q68" s="50">
        <v>4</v>
      </c>
      <c r="R68" s="50">
        <v>4</v>
      </c>
      <c r="S68" s="48">
        <v>2</v>
      </c>
      <c r="T68" s="47">
        <v>3</v>
      </c>
      <c r="U68" s="47">
        <v>4</v>
      </c>
      <c r="V68" s="45"/>
      <c r="W68" s="45"/>
      <c r="X68" s="47">
        <v>57</v>
      </c>
      <c r="Y68" s="47">
        <v>13</v>
      </c>
      <c r="Z68" s="47">
        <v>18</v>
      </c>
      <c r="AA68" s="47">
        <v>7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>
      <c r="A69" s="47">
        <v>22623</v>
      </c>
      <c r="B69" s="48">
        <v>1</v>
      </c>
      <c r="C69" s="48">
        <v>1</v>
      </c>
      <c r="D69" s="48">
        <v>1</v>
      </c>
      <c r="E69" s="47">
        <v>2</v>
      </c>
      <c r="F69" s="47">
        <v>1</v>
      </c>
      <c r="G69" s="49">
        <v>1</v>
      </c>
      <c r="H69" s="49">
        <v>1</v>
      </c>
      <c r="I69" s="47">
        <v>1</v>
      </c>
      <c r="J69" s="47">
        <v>1</v>
      </c>
      <c r="K69" s="48">
        <v>1</v>
      </c>
      <c r="L69" s="47">
        <v>2</v>
      </c>
      <c r="M69" s="47">
        <v>1</v>
      </c>
      <c r="N69" s="50">
        <v>3</v>
      </c>
      <c r="O69" s="50">
        <v>4</v>
      </c>
      <c r="P69" s="50">
        <v>3</v>
      </c>
      <c r="Q69" s="50">
        <v>3</v>
      </c>
      <c r="R69" s="50">
        <v>3</v>
      </c>
      <c r="S69" s="48">
        <v>1</v>
      </c>
      <c r="T69" s="47">
        <v>1</v>
      </c>
      <c r="U69" s="47">
        <v>3</v>
      </c>
      <c r="V69" s="45"/>
      <c r="W69" s="45"/>
      <c r="X69" s="47">
        <v>35</v>
      </c>
      <c r="Y69" s="47">
        <v>5</v>
      </c>
      <c r="Z69" s="47">
        <v>16</v>
      </c>
      <c r="AA69" s="47">
        <v>2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>
      <c r="A70" s="47">
        <v>22629</v>
      </c>
      <c r="B70" s="48">
        <v>1</v>
      </c>
      <c r="C70" s="48">
        <v>4</v>
      </c>
      <c r="D70" s="48">
        <v>2</v>
      </c>
      <c r="E70" s="47">
        <v>1</v>
      </c>
      <c r="F70" s="47">
        <v>1</v>
      </c>
      <c r="G70" s="49">
        <v>1</v>
      </c>
      <c r="H70" s="49">
        <v>1</v>
      </c>
      <c r="I70" s="47">
        <v>1</v>
      </c>
      <c r="J70" s="47">
        <v>1</v>
      </c>
      <c r="K70" s="48">
        <v>1</v>
      </c>
      <c r="L70" s="47">
        <v>1</v>
      </c>
      <c r="M70" s="47">
        <v>1</v>
      </c>
      <c r="N70" s="50">
        <v>1</v>
      </c>
      <c r="O70" s="50">
        <v>2</v>
      </c>
      <c r="P70" s="50">
        <v>2</v>
      </c>
      <c r="Q70" s="50">
        <v>3</v>
      </c>
      <c r="R70" s="50">
        <v>3</v>
      </c>
      <c r="S70" s="48">
        <v>1</v>
      </c>
      <c r="T70" s="47">
        <v>1</v>
      </c>
      <c r="U70" s="47">
        <v>3</v>
      </c>
      <c r="V70" s="45"/>
      <c r="W70" s="45"/>
      <c r="X70" s="47">
        <v>32</v>
      </c>
      <c r="Y70" s="47">
        <v>9</v>
      </c>
      <c r="Z70" s="47">
        <v>11</v>
      </c>
      <c r="AA70" s="47">
        <v>2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>
      <c r="A71" s="47">
        <v>22639</v>
      </c>
      <c r="B71" s="48">
        <v>2</v>
      </c>
      <c r="C71" s="48">
        <v>1</v>
      </c>
      <c r="D71" s="48">
        <v>2</v>
      </c>
      <c r="E71" s="47">
        <v>1</v>
      </c>
      <c r="F71" s="47">
        <v>1</v>
      </c>
      <c r="G71" s="49">
        <v>3</v>
      </c>
      <c r="H71" s="49">
        <v>3</v>
      </c>
      <c r="I71" s="47">
        <v>4</v>
      </c>
      <c r="J71" s="47">
        <v>1</v>
      </c>
      <c r="K71" s="48">
        <v>1</v>
      </c>
      <c r="L71" s="47">
        <v>1</v>
      </c>
      <c r="M71" s="47">
        <v>1</v>
      </c>
      <c r="N71" s="50">
        <v>2</v>
      </c>
      <c r="O71" s="50">
        <v>2</v>
      </c>
      <c r="P71" s="50">
        <v>2</v>
      </c>
      <c r="Q71" s="50">
        <v>3</v>
      </c>
      <c r="R71" s="50">
        <v>3</v>
      </c>
      <c r="S71" s="48">
        <v>1</v>
      </c>
      <c r="T71" s="47">
        <v>1</v>
      </c>
      <c r="U71" s="47">
        <v>2</v>
      </c>
      <c r="V71" s="45"/>
      <c r="W71" s="45"/>
      <c r="X71" s="47">
        <v>37</v>
      </c>
      <c r="Y71" s="47">
        <v>7</v>
      </c>
      <c r="Z71" s="47">
        <v>12</v>
      </c>
      <c r="AA71" s="47">
        <v>6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>
      <c r="A72" s="47">
        <v>22640</v>
      </c>
      <c r="B72" s="48">
        <v>2</v>
      </c>
      <c r="C72" s="48">
        <v>2</v>
      </c>
      <c r="D72" s="48">
        <v>3</v>
      </c>
      <c r="E72" s="47">
        <v>2</v>
      </c>
      <c r="F72" s="47">
        <v>1</v>
      </c>
      <c r="G72" s="49">
        <v>2</v>
      </c>
      <c r="H72" s="49">
        <v>2</v>
      </c>
      <c r="I72" s="47">
        <v>1</v>
      </c>
      <c r="J72" s="47">
        <v>3</v>
      </c>
      <c r="K72" s="48">
        <v>1</v>
      </c>
      <c r="L72" s="47">
        <v>1</v>
      </c>
      <c r="M72" s="47">
        <v>3</v>
      </c>
      <c r="N72" s="50">
        <v>3</v>
      </c>
      <c r="O72" s="50">
        <v>3</v>
      </c>
      <c r="P72" s="50">
        <v>1</v>
      </c>
      <c r="Q72" s="50">
        <v>1</v>
      </c>
      <c r="R72" s="50">
        <v>2</v>
      </c>
      <c r="S72" s="48">
        <v>1</v>
      </c>
      <c r="T72" s="47">
        <v>1</v>
      </c>
      <c r="U72" s="47">
        <v>1</v>
      </c>
      <c r="V72" s="45"/>
      <c r="W72" s="45"/>
      <c r="X72" s="47">
        <v>36</v>
      </c>
      <c r="Y72" s="47">
        <v>9</v>
      </c>
      <c r="Z72" s="47">
        <v>10</v>
      </c>
      <c r="AA72" s="47">
        <v>4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>
      <c r="A73" s="47">
        <v>22641</v>
      </c>
      <c r="B73" s="48">
        <v>2</v>
      </c>
      <c r="C73" s="48">
        <v>1</v>
      </c>
      <c r="D73" s="48">
        <v>1</v>
      </c>
      <c r="E73" s="47">
        <v>1</v>
      </c>
      <c r="F73" s="47">
        <v>1</v>
      </c>
      <c r="G73" s="49">
        <v>3</v>
      </c>
      <c r="H73" s="49">
        <v>1</v>
      </c>
      <c r="I73" s="47">
        <v>1</v>
      </c>
      <c r="J73" s="47">
        <v>3</v>
      </c>
      <c r="K73" s="48">
        <v>1</v>
      </c>
      <c r="L73" s="47">
        <v>1</v>
      </c>
      <c r="M73" s="47">
        <v>1</v>
      </c>
      <c r="N73" s="50">
        <v>3</v>
      </c>
      <c r="O73" s="50">
        <v>3</v>
      </c>
      <c r="P73" s="50">
        <v>1</v>
      </c>
      <c r="Q73" s="50">
        <v>3</v>
      </c>
      <c r="R73" s="50">
        <v>3</v>
      </c>
      <c r="S73" s="48">
        <v>1</v>
      </c>
      <c r="T73" s="47">
        <v>1</v>
      </c>
      <c r="U73" s="47">
        <v>2</v>
      </c>
      <c r="V73" s="45"/>
      <c r="W73" s="45"/>
      <c r="X73" s="47">
        <v>34</v>
      </c>
      <c r="Y73" s="47">
        <v>6</v>
      </c>
      <c r="Z73" s="47">
        <v>13</v>
      </c>
      <c r="AA73" s="47">
        <v>4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>
      <c r="A74" s="47">
        <v>22642</v>
      </c>
      <c r="B74" s="48">
        <v>2</v>
      </c>
      <c r="C74" s="48">
        <v>2</v>
      </c>
      <c r="D74" s="48">
        <v>2</v>
      </c>
      <c r="E74" s="47">
        <v>1</v>
      </c>
      <c r="F74" s="47">
        <v>1</v>
      </c>
      <c r="G74" s="49">
        <v>2</v>
      </c>
      <c r="H74" s="49">
        <v>2</v>
      </c>
      <c r="I74" s="47">
        <v>2</v>
      </c>
      <c r="J74" s="47">
        <v>1</v>
      </c>
      <c r="K74" s="48">
        <v>1</v>
      </c>
      <c r="L74" s="47">
        <v>1</v>
      </c>
      <c r="M74" s="47">
        <v>1</v>
      </c>
      <c r="N74" s="50">
        <v>2</v>
      </c>
      <c r="O74" s="50">
        <v>3</v>
      </c>
      <c r="P74" s="50">
        <v>3</v>
      </c>
      <c r="Q74" s="50">
        <v>2</v>
      </c>
      <c r="R74" s="50">
        <v>2</v>
      </c>
      <c r="S74" s="48">
        <v>1</v>
      </c>
      <c r="T74" s="47">
        <v>1</v>
      </c>
      <c r="U74" s="47">
        <v>1</v>
      </c>
      <c r="V74" s="45"/>
      <c r="W74" s="45"/>
      <c r="X74" s="47">
        <v>33</v>
      </c>
      <c r="Y74" s="47">
        <v>8</v>
      </c>
      <c r="Z74" s="47">
        <v>12</v>
      </c>
      <c r="AA74" s="47">
        <v>4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>
      <c r="A75" s="47">
        <v>22718</v>
      </c>
      <c r="B75" s="48">
        <v>3</v>
      </c>
      <c r="C75" s="48">
        <v>3</v>
      </c>
      <c r="D75" s="48">
        <v>2</v>
      </c>
      <c r="E75" s="47">
        <v>1</v>
      </c>
      <c r="F75" s="47">
        <v>1</v>
      </c>
      <c r="G75" s="49">
        <v>3</v>
      </c>
      <c r="H75" s="49">
        <v>3</v>
      </c>
      <c r="I75" s="47">
        <v>1</v>
      </c>
      <c r="J75" s="47">
        <v>3</v>
      </c>
      <c r="K75" s="48">
        <v>1</v>
      </c>
      <c r="L75" s="47">
        <v>1</v>
      </c>
      <c r="M75" s="47">
        <v>2</v>
      </c>
      <c r="N75" s="50">
        <v>3</v>
      </c>
      <c r="O75" s="50">
        <v>3</v>
      </c>
      <c r="P75" s="50">
        <v>2</v>
      </c>
      <c r="Q75" s="50">
        <v>1</v>
      </c>
      <c r="R75" s="50">
        <v>2</v>
      </c>
      <c r="S75" s="48">
        <v>3</v>
      </c>
      <c r="T75" s="47">
        <v>2</v>
      </c>
      <c r="U75" s="47">
        <v>3</v>
      </c>
      <c r="V75" s="45"/>
      <c r="W75" s="45"/>
      <c r="X75" s="47">
        <v>43</v>
      </c>
      <c r="Y75" s="47">
        <v>12</v>
      </c>
      <c r="Z75" s="47">
        <v>11</v>
      </c>
      <c r="AA75" s="47">
        <v>6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>
      <c r="A76" s="47">
        <v>22909</v>
      </c>
      <c r="B76" s="48">
        <v>1</v>
      </c>
      <c r="C76" s="48">
        <v>4</v>
      </c>
      <c r="D76" s="48">
        <v>2</v>
      </c>
      <c r="E76" s="47">
        <v>2</v>
      </c>
      <c r="F76" s="47">
        <v>1</v>
      </c>
      <c r="G76" s="49">
        <v>3</v>
      </c>
      <c r="H76" s="49">
        <v>3</v>
      </c>
      <c r="I76" s="47">
        <v>4</v>
      </c>
      <c r="J76" s="47">
        <v>2</v>
      </c>
      <c r="K76" s="48">
        <v>1</v>
      </c>
      <c r="L76" s="47">
        <v>1</v>
      </c>
      <c r="M76" s="47">
        <v>3</v>
      </c>
      <c r="N76" s="50">
        <v>3</v>
      </c>
      <c r="O76" s="50">
        <v>4</v>
      </c>
      <c r="P76" s="50">
        <v>3</v>
      </c>
      <c r="Q76" s="50">
        <v>2</v>
      </c>
      <c r="R76" s="50">
        <v>3</v>
      </c>
      <c r="S76" s="48">
        <v>1</v>
      </c>
      <c r="T76" s="47">
        <v>2</v>
      </c>
      <c r="U76" s="47">
        <v>1</v>
      </c>
      <c r="V76" s="45"/>
      <c r="W76" s="45"/>
      <c r="X76" s="47">
        <v>46</v>
      </c>
      <c r="Y76" s="47">
        <v>9</v>
      </c>
      <c r="Z76" s="47">
        <v>15</v>
      </c>
      <c r="AA76" s="47">
        <v>6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>
      <c r="A77" s="47">
        <v>22920</v>
      </c>
      <c r="B77" s="48">
        <v>2</v>
      </c>
      <c r="C77" s="48">
        <v>2</v>
      </c>
      <c r="D77" s="48">
        <v>2</v>
      </c>
      <c r="E77" s="47">
        <v>1</v>
      </c>
      <c r="F77" s="47">
        <v>1</v>
      </c>
      <c r="G77" s="49">
        <v>1</v>
      </c>
      <c r="H77" s="49">
        <v>1</v>
      </c>
      <c r="I77" s="47">
        <v>1</v>
      </c>
      <c r="J77" s="47">
        <v>1</v>
      </c>
      <c r="K77" s="48">
        <v>2</v>
      </c>
      <c r="L77" s="47">
        <v>1</v>
      </c>
      <c r="M77" s="47">
        <v>1</v>
      </c>
      <c r="N77" s="50">
        <v>2</v>
      </c>
      <c r="O77" s="50">
        <v>2</v>
      </c>
      <c r="P77" s="50">
        <v>2</v>
      </c>
      <c r="Q77" s="50">
        <v>1</v>
      </c>
      <c r="R77" s="50">
        <v>1</v>
      </c>
      <c r="S77" s="48">
        <v>1</v>
      </c>
      <c r="T77" s="47">
        <v>2</v>
      </c>
      <c r="U77" s="47">
        <v>3</v>
      </c>
      <c r="V77" s="45"/>
      <c r="W77" s="45"/>
      <c r="X77" s="47">
        <v>30</v>
      </c>
      <c r="Y77" s="47">
        <v>9</v>
      </c>
      <c r="Z77" s="47">
        <v>8</v>
      </c>
      <c r="AA77" s="47">
        <v>2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>
      <c r="A78" s="47">
        <v>22922</v>
      </c>
      <c r="B78" s="48">
        <v>2</v>
      </c>
      <c r="C78" s="48">
        <v>2</v>
      </c>
      <c r="D78" s="48">
        <v>2</v>
      </c>
      <c r="E78" s="47">
        <v>2</v>
      </c>
      <c r="F78" s="47">
        <v>2</v>
      </c>
      <c r="G78" s="49">
        <v>2</v>
      </c>
      <c r="H78" s="49">
        <v>2</v>
      </c>
      <c r="I78" s="47">
        <v>2</v>
      </c>
      <c r="J78" s="47">
        <v>2</v>
      </c>
      <c r="K78" s="48">
        <v>2</v>
      </c>
      <c r="L78" s="47">
        <v>1</v>
      </c>
      <c r="M78" s="47">
        <v>2</v>
      </c>
      <c r="N78" s="50">
        <v>2</v>
      </c>
      <c r="O78" s="50">
        <v>3</v>
      </c>
      <c r="P78" s="50">
        <v>2</v>
      </c>
      <c r="Q78" s="50">
        <v>2</v>
      </c>
      <c r="R78" s="50">
        <v>3</v>
      </c>
      <c r="S78" s="48">
        <v>1</v>
      </c>
      <c r="T78" s="47">
        <v>1</v>
      </c>
      <c r="U78" s="47">
        <v>4</v>
      </c>
      <c r="V78" s="45"/>
      <c r="W78" s="45"/>
      <c r="X78" s="47">
        <v>41</v>
      </c>
      <c r="Y78" s="47">
        <v>9</v>
      </c>
      <c r="Z78" s="47">
        <v>12</v>
      </c>
      <c r="AA78" s="47">
        <v>4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>
      <c r="A79" s="47">
        <v>23048</v>
      </c>
      <c r="B79" s="48">
        <v>3</v>
      </c>
      <c r="C79" s="48">
        <v>3</v>
      </c>
      <c r="D79" s="48">
        <v>3</v>
      </c>
      <c r="E79" s="47">
        <v>3</v>
      </c>
      <c r="F79" s="47">
        <v>1</v>
      </c>
      <c r="G79" s="49">
        <v>4</v>
      </c>
      <c r="H79" s="49">
        <v>2</v>
      </c>
      <c r="I79" s="47">
        <v>4</v>
      </c>
      <c r="J79" s="47">
        <v>1</v>
      </c>
      <c r="K79" s="48">
        <v>1</v>
      </c>
      <c r="L79" s="47">
        <v>2</v>
      </c>
      <c r="M79" s="47">
        <v>1</v>
      </c>
      <c r="N79" s="50">
        <v>3</v>
      </c>
      <c r="O79" s="50">
        <v>3</v>
      </c>
      <c r="P79" s="50">
        <v>3</v>
      </c>
      <c r="Q79" s="50">
        <v>2</v>
      </c>
      <c r="R79" s="50">
        <v>3</v>
      </c>
      <c r="S79" s="48">
        <v>1</v>
      </c>
      <c r="T79" s="47">
        <v>1</v>
      </c>
      <c r="U79" s="47">
        <v>4</v>
      </c>
      <c r="V79" s="45"/>
      <c r="W79" s="45"/>
      <c r="X79" s="47">
        <v>48</v>
      </c>
      <c r="Y79" s="47">
        <v>11</v>
      </c>
      <c r="Z79" s="47">
        <v>14</v>
      </c>
      <c r="AA79" s="47">
        <v>6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>
      <c r="A80" s="47">
        <v>23060</v>
      </c>
      <c r="B80" s="48">
        <v>1</v>
      </c>
      <c r="C80" s="48">
        <v>4</v>
      </c>
      <c r="D80" s="48">
        <v>1</v>
      </c>
      <c r="E80" s="47">
        <v>1</v>
      </c>
      <c r="F80" s="47">
        <v>1</v>
      </c>
      <c r="G80" s="49">
        <v>1</v>
      </c>
      <c r="H80" s="49">
        <v>1</v>
      </c>
      <c r="I80" s="47">
        <v>1</v>
      </c>
      <c r="J80" s="47">
        <v>1</v>
      </c>
      <c r="K80" s="48">
        <v>1</v>
      </c>
      <c r="L80" s="47">
        <v>1</v>
      </c>
      <c r="M80" s="47">
        <v>1</v>
      </c>
      <c r="N80" s="50">
        <v>2</v>
      </c>
      <c r="O80" s="50">
        <v>1</v>
      </c>
      <c r="P80" s="50">
        <v>1</v>
      </c>
      <c r="Q80" s="50">
        <v>2</v>
      </c>
      <c r="R80" s="50">
        <v>1</v>
      </c>
      <c r="S80" s="48">
        <v>1</v>
      </c>
      <c r="T80" s="47">
        <v>1</v>
      </c>
      <c r="U80" s="47">
        <v>1</v>
      </c>
      <c r="V80" s="45"/>
      <c r="W80" s="45"/>
      <c r="X80" s="47">
        <v>25</v>
      </c>
      <c r="Y80" s="47">
        <v>8</v>
      </c>
      <c r="Z80" s="47">
        <v>7</v>
      </c>
      <c r="AA80" s="47">
        <v>2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>
      <c r="A81" s="47">
        <v>23241</v>
      </c>
      <c r="B81" s="48">
        <v>3</v>
      </c>
      <c r="C81" s="48">
        <v>3</v>
      </c>
      <c r="D81" s="48">
        <v>3</v>
      </c>
      <c r="E81" s="47">
        <v>3</v>
      </c>
      <c r="F81" s="47">
        <v>2</v>
      </c>
      <c r="G81" s="49">
        <v>3</v>
      </c>
      <c r="H81" s="49">
        <v>2</v>
      </c>
      <c r="I81" s="47">
        <v>1</v>
      </c>
      <c r="J81" s="47">
        <v>4</v>
      </c>
      <c r="K81" s="48">
        <v>2</v>
      </c>
      <c r="L81" s="47">
        <v>2</v>
      </c>
      <c r="M81" s="47">
        <v>3</v>
      </c>
      <c r="N81" s="50">
        <v>3</v>
      </c>
      <c r="O81" s="50">
        <v>4</v>
      </c>
      <c r="P81" s="50">
        <v>3</v>
      </c>
      <c r="Q81" s="50">
        <v>3</v>
      </c>
      <c r="R81" s="50">
        <v>2</v>
      </c>
      <c r="S81" s="48">
        <v>1</v>
      </c>
      <c r="T81" s="47">
        <v>2</v>
      </c>
      <c r="U81" s="47">
        <v>4</v>
      </c>
      <c r="V81" s="45"/>
      <c r="W81" s="45"/>
      <c r="X81" s="47">
        <v>53</v>
      </c>
      <c r="Y81" s="47">
        <v>12</v>
      </c>
      <c r="Z81" s="47">
        <v>15</v>
      </c>
      <c r="AA81" s="47">
        <v>5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>
      <c r="A82" s="47">
        <v>23322</v>
      </c>
      <c r="B82" s="48">
        <v>2</v>
      </c>
      <c r="C82" s="48">
        <v>1</v>
      </c>
      <c r="D82" s="48">
        <v>2</v>
      </c>
      <c r="E82" s="47">
        <v>1</v>
      </c>
      <c r="F82" s="47">
        <v>1</v>
      </c>
      <c r="G82" s="49">
        <v>3</v>
      </c>
      <c r="H82" s="49">
        <v>3</v>
      </c>
      <c r="I82" s="47">
        <v>3</v>
      </c>
      <c r="J82" s="47">
        <v>2</v>
      </c>
      <c r="K82" s="48">
        <v>1</v>
      </c>
      <c r="L82" s="47">
        <v>1</v>
      </c>
      <c r="M82" s="47">
        <v>2</v>
      </c>
      <c r="N82" s="50">
        <v>3</v>
      </c>
      <c r="O82" s="50">
        <v>4</v>
      </c>
      <c r="P82" s="50">
        <v>4</v>
      </c>
      <c r="Q82" s="50">
        <v>2</v>
      </c>
      <c r="R82" s="50">
        <v>3</v>
      </c>
      <c r="S82" s="48">
        <v>1</v>
      </c>
      <c r="T82" s="47">
        <v>1</v>
      </c>
      <c r="U82" s="47">
        <v>3</v>
      </c>
      <c r="V82" s="45"/>
      <c r="W82" s="45"/>
      <c r="X82" s="47">
        <v>43</v>
      </c>
      <c r="Y82" s="47">
        <v>7</v>
      </c>
      <c r="Z82" s="47">
        <v>16</v>
      </c>
      <c r="AA82" s="47">
        <v>6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>
      <c r="A83" s="47">
        <v>23329</v>
      </c>
      <c r="B83" s="48">
        <v>2</v>
      </c>
      <c r="C83" s="48">
        <v>2</v>
      </c>
      <c r="D83" s="48">
        <v>2</v>
      </c>
      <c r="E83" s="47">
        <v>1</v>
      </c>
      <c r="F83" s="47">
        <v>1</v>
      </c>
      <c r="G83" s="49">
        <v>3</v>
      </c>
      <c r="H83" s="49">
        <v>2</v>
      </c>
      <c r="I83" s="47">
        <v>2</v>
      </c>
      <c r="J83" s="47">
        <v>1</v>
      </c>
      <c r="K83" s="48">
        <v>2</v>
      </c>
      <c r="L83" s="47">
        <v>1</v>
      </c>
      <c r="M83" s="47">
        <v>2</v>
      </c>
      <c r="N83" s="50">
        <v>1</v>
      </c>
      <c r="O83" s="50">
        <v>2</v>
      </c>
      <c r="P83" s="50">
        <v>1</v>
      </c>
      <c r="Q83" s="50">
        <v>1</v>
      </c>
      <c r="R83" s="50">
        <v>1</v>
      </c>
      <c r="S83" s="48">
        <v>1</v>
      </c>
      <c r="T83" s="47">
        <v>2</v>
      </c>
      <c r="U83" s="47">
        <v>4</v>
      </c>
      <c r="V83" s="45"/>
      <c r="W83" s="45"/>
      <c r="X83" s="47">
        <v>34</v>
      </c>
      <c r="Y83" s="47">
        <v>9</v>
      </c>
      <c r="Z83" s="47">
        <v>6</v>
      </c>
      <c r="AA83" s="47">
        <v>5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>
      <c r="A84" s="47">
        <v>19472</v>
      </c>
      <c r="B84" s="48">
        <v>1</v>
      </c>
      <c r="C84" s="48">
        <v>1</v>
      </c>
      <c r="D84" s="48">
        <v>2</v>
      </c>
      <c r="E84" s="47">
        <v>2</v>
      </c>
      <c r="F84" s="47">
        <v>1</v>
      </c>
      <c r="G84" s="49">
        <v>3</v>
      </c>
      <c r="H84" s="49">
        <v>2</v>
      </c>
      <c r="I84" s="47">
        <v>2</v>
      </c>
      <c r="J84" s="47">
        <v>2</v>
      </c>
      <c r="K84" s="48">
        <v>3</v>
      </c>
      <c r="L84" s="47">
        <v>3</v>
      </c>
      <c r="M84" s="47">
        <v>2</v>
      </c>
      <c r="N84" s="50">
        <v>3</v>
      </c>
      <c r="O84" s="50">
        <v>2</v>
      </c>
      <c r="P84" s="50">
        <v>3</v>
      </c>
      <c r="Q84" s="50">
        <v>2</v>
      </c>
      <c r="R84" s="50">
        <v>2</v>
      </c>
      <c r="S84" s="48">
        <v>2</v>
      </c>
      <c r="T84" s="47">
        <v>2</v>
      </c>
      <c r="U84" s="47">
        <v>3</v>
      </c>
      <c r="V84" s="45"/>
      <c r="W84" s="45"/>
      <c r="X84" s="47">
        <v>43</v>
      </c>
      <c r="Y84" s="47">
        <v>9</v>
      </c>
      <c r="Z84" s="47">
        <v>12</v>
      </c>
      <c r="AA84" s="47">
        <v>5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>
      <c r="A85" s="47">
        <v>23713</v>
      </c>
      <c r="B85" s="48">
        <v>3</v>
      </c>
      <c r="C85" s="48">
        <v>4</v>
      </c>
      <c r="D85" s="48">
        <v>2</v>
      </c>
      <c r="E85" s="47">
        <v>1</v>
      </c>
      <c r="F85" s="47">
        <v>1</v>
      </c>
      <c r="G85" s="49">
        <v>4</v>
      </c>
      <c r="H85" s="49">
        <v>4</v>
      </c>
      <c r="I85" s="47">
        <v>2</v>
      </c>
      <c r="J85" s="47">
        <v>1</v>
      </c>
      <c r="K85" s="48">
        <v>1</v>
      </c>
      <c r="L85" s="47">
        <v>1</v>
      </c>
      <c r="M85" s="47">
        <v>1</v>
      </c>
      <c r="N85" s="50">
        <v>4</v>
      </c>
      <c r="O85" s="50">
        <v>4</v>
      </c>
      <c r="P85" s="50">
        <v>3</v>
      </c>
      <c r="Q85" s="50">
        <v>2</v>
      </c>
      <c r="R85" s="50">
        <v>3</v>
      </c>
      <c r="S85" s="48">
        <v>1</v>
      </c>
      <c r="T85" s="47">
        <v>2</v>
      </c>
      <c r="U85" s="47">
        <v>4</v>
      </c>
      <c r="V85" s="45"/>
      <c r="W85" s="45"/>
      <c r="X85" s="47">
        <v>48</v>
      </c>
      <c r="Y85" s="47">
        <v>11</v>
      </c>
      <c r="Z85" s="47">
        <v>16</v>
      </c>
      <c r="AA85" s="47">
        <v>8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>
      <c r="A86" s="47">
        <v>19277</v>
      </c>
      <c r="B86" s="48">
        <v>1</v>
      </c>
      <c r="C86" s="48">
        <v>1</v>
      </c>
      <c r="D86" s="48">
        <v>1</v>
      </c>
      <c r="E86" s="47">
        <v>1</v>
      </c>
      <c r="F86" s="47">
        <v>2</v>
      </c>
      <c r="G86" s="49">
        <v>4</v>
      </c>
      <c r="H86" s="49">
        <v>4</v>
      </c>
      <c r="I86" s="47">
        <v>1</v>
      </c>
      <c r="J86" s="47">
        <v>1</v>
      </c>
      <c r="K86" s="48">
        <v>1</v>
      </c>
      <c r="L86" s="47">
        <v>1</v>
      </c>
      <c r="M86" s="47">
        <v>1</v>
      </c>
      <c r="N86" s="50">
        <v>2</v>
      </c>
      <c r="O86" s="50">
        <v>2</v>
      </c>
      <c r="P86" s="50">
        <v>1</v>
      </c>
      <c r="Q86" s="50">
        <v>2</v>
      </c>
      <c r="R86" s="50">
        <v>2</v>
      </c>
      <c r="S86" s="48">
        <v>1</v>
      </c>
      <c r="T86" s="47">
        <v>1</v>
      </c>
      <c r="U86" s="47">
        <v>1</v>
      </c>
      <c r="V86" s="45"/>
      <c r="W86" s="45"/>
      <c r="X86" s="47">
        <v>31</v>
      </c>
      <c r="Y86" s="47">
        <v>5</v>
      </c>
      <c r="Z86" s="47">
        <v>9</v>
      </c>
      <c r="AA86" s="47">
        <v>8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>
      <c r="A87" s="47">
        <v>19529</v>
      </c>
      <c r="B87" s="48">
        <v>3</v>
      </c>
      <c r="C87" s="48">
        <v>4</v>
      </c>
      <c r="D87" s="48">
        <v>4</v>
      </c>
      <c r="E87" s="47">
        <v>4</v>
      </c>
      <c r="F87" s="47">
        <v>1</v>
      </c>
      <c r="G87" s="49">
        <v>4</v>
      </c>
      <c r="H87" s="49">
        <v>4</v>
      </c>
      <c r="I87" s="47">
        <v>4</v>
      </c>
      <c r="J87" s="47">
        <v>1</v>
      </c>
      <c r="K87" s="48">
        <v>2</v>
      </c>
      <c r="L87" s="47">
        <v>1</v>
      </c>
      <c r="M87" s="47">
        <v>1</v>
      </c>
      <c r="N87" s="50">
        <v>3</v>
      </c>
      <c r="O87" s="50">
        <v>2</v>
      </c>
      <c r="P87" s="50">
        <v>4</v>
      </c>
      <c r="Q87" s="50">
        <v>3</v>
      </c>
      <c r="R87" s="50">
        <v>3</v>
      </c>
      <c r="S87" s="48">
        <v>1</v>
      </c>
      <c r="T87" s="47">
        <v>1</v>
      </c>
      <c r="U87" s="47">
        <v>2</v>
      </c>
      <c r="V87" s="45"/>
      <c r="W87" s="45"/>
      <c r="X87" s="47">
        <v>52</v>
      </c>
      <c r="Y87" s="47">
        <v>14</v>
      </c>
      <c r="Z87" s="47">
        <v>15</v>
      </c>
      <c r="AA87" s="47">
        <v>8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>
      <c r="A88" s="47">
        <v>19366</v>
      </c>
      <c r="B88" s="48">
        <v>2</v>
      </c>
      <c r="C88" s="48">
        <v>2</v>
      </c>
      <c r="D88" s="48">
        <v>1</v>
      </c>
      <c r="E88" s="47">
        <v>2</v>
      </c>
      <c r="F88" s="47">
        <v>1</v>
      </c>
      <c r="G88" s="49">
        <v>3</v>
      </c>
      <c r="H88" s="49">
        <v>3</v>
      </c>
      <c r="I88" s="47">
        <v>1</v>
      </c>
      <c r="J88" s="47">
        <v>2</v>
      </c>
      <c r="K88" s="48">
        <v>1</v>
      </c>
      <c r="L88" s="47">
        <v>1</v>
      </c>
      <c r="M88" s="47">
        <v>2</v>
      </c>
      <c r="N88" s="50">
        <v>3</v>
      </c>
      <c r="O88" s="50">
        <v>3</v>
      </c>
      <c r="P88" s="50">
        <v>3</v>
      </c>
      <c r="Q88" s="50">
        <v>3</v>
      </c>
      <c r="R88" s="50">
        <v>4</v>
      </c>
      <c r="S88" s="48">
        <v>1</v>
      </c>
      <c r="T88" s="47">
        <v>1</v>
      </c>
      <c r="U88" s="47">
        <v>2</v>
      </c>
      <c r="V88" s="45"/>
      <c r="W88" s="45"/>
      <c r="X88" s="47">
        <v>41</v>
      </c>
      <c r="Y88" s="47">
        <v>7</v>
      </c>
      <c r="Z88" s="47">
        <v>16</v>
      </c>
      <c r="AA88" s="47">
        <v>6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>
      <c r="A89" s="47">
        <v>19728</v>
      </c>
      <c r="B89" s="48">
        <v>2</v>
      </c>
      <c r="C89" s="48">
        <v>4</v>
      </c>
      <c r="D89" s="48">
        <v>1</v>
      </c>
      <c r="E89" s="47">
        <v>1</v>
      </c>
      <c r="F89" s="47">
        <v>1</v>
      </c>
      <c r="G89" s="49">
        <v>2</v>
      </c>
      <c r="H89" s="49">
        <v>1</v>
      </c>
      <c r="I89" s="47">
        <v>1</v>
      </c>
      <c r="J89" s="47">
        <v>1</v>
      </c>
      <c r="K89" s="48">
        <v>1</v>
      </c>
      <c r="L89" s="47">
        <v>1</v>
      </c>
      <c r="M89" s="47">
        <v>1</v>
      </c>
      <c r="N89" s="50">
        <v>2</v>
      </c>
      <c r="O89" s="50">
        <v>1</v>
      </c>
      <c r="P89" s="50">
        <v>2</v>
      </c>
      <c r="Q89" s="50">
        <v>1</v>
      </c>
      <c r="R89" s="50">
        <v>3</v>
      </c>
      <c r="S89" s="48">
        <v>1</v>
      </c>
      <c r="T89" s="47">
        <v>1</v>
      </c>
      <c r="U89" s="47">
        <v>4</v>
      </c>
      <c r="V89" s="45"/>
      <c r="W89" s="45"/>
      <c r="X89" s="47">
        <v>32</v>
      </c>
      <c r="Y89" s="47">
        <v>9</v>
      </c>
      <c r="Z89" s="47">
        <v>9</v>
      </c>
      <c r="AA89" s="47">
        <v>3</v>
      </c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>
      <c r="A90" s="47">
        <v>19286</v>
      </c>
      <c r="B90" s="48">
        <v>1</v>
      </c>
      <c r="C90" s="48">
        <v>1</v>
      </c>
      <c r="D90" s="48">
        <v>1</v>
      </c>
      <c r="E90" s="47">
        <v>1</v>
      </c>
      <c r="F90" s="47">
        <v>1</v>
      </c>
      <c r="G90" s="49">
        <v>3</v>
      </c>
      <c r="H90" s="49">
        <v>2</v>
      </c>
      <c r="I90" s="47">
        <v>1</v>
      </c>
      <c r="J90" s="47">
        <v>1</v>
      </c>
      <c r="K90" s="48">
        <v>1</v>
      </c>
      <c r="L90" s="47">
        <v>1</v>
      </c>
      <c r="M90" s="47">
        <v>1</v>
      </c>
      <c r="N90" s="50">
        <v>2</v>
      </c>
      <c r="O90" s="50">
        <v>1</v>
      </c>
      <c r="P90" s="50">
        <v>3</v>
      </c>
      <c r="Q90" s="50">
        <v>2</v>
      </c>
      <c r="R90" s="50">
        <v>3</v>
      </c>
      <c r="S90" s="48">
        <v>1</v>
      </c>
      <c r="T90" s="47">
        <v>2</v>
      </c>
      <c r="U90" s="47">
        <v>2</v>
      </c>
      <c r="V90" s="45"/>
      <c r="W90" s="45"/>
      <c r="X90" s="47">
        <v>31</v>
      </c>
      <c r="Y90" s="47">
        <v>5</v>
      </c>
      <c r="Z90" s="47">
        <v>11</v>
      </c>
      <c r="AA90" s="47">
        <v>5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>
      <c r="A91" s="47">
        <v>19740</v>
      </c>
      <c r="B91" s="48">
        <v>2</v>
      </c>
      <c r="C91" s="48">
        <v>1</v>
      </c>
      <c r="D91" s="48">
        <v>2</v>
      </c>
      <c r="E91" s="47">
        <v>1</v>
      </c>
      <c r="F91" s="47">
        <v>1</v>
      </c>
      <c r="G91" s="49">
        <v>3</v>
      </c>
      <c r="H91" s="49">
        <v>4</v>
      </c>
      <c r="I91" s="47">
        <v>1</v>
      </c>
      <c r="J91" s="47">
        <v>1</v>
      </c>
      <c r="K91" s="48">
        <v>3</v>
      </c>
      <c r="L91" s="47">
        <v>1</v>
      </c>
      <c r="M91" s="47">
        <v>3</v>
      </c>
      <c r="N91" s="50">
        <v>4</v>
      </c>
      <c r="O91" s="50">
        <v>3</v>
      </c>
      <c r="P91" s="50">
        <v>3</v>
      </c>
      <c r="Q91" s="50">
        <v>3</v>
      </c>
      <c r="R91" s="50">
        <v>4</v>
      </c>
      <c r="S91" s="48">
        <v>1</v>
      </c>
      <c r="T91" s="47">
        <v>1</v>
      </c>
      <c r="U91" s="47">
        <v>1</v>
      </c>
      <c r="V91" s="45"/>
      <c r="W91" s="45"/>
      <c r="X91" s="47">
        <v>43</v>
      </c>
      <c r="Y91" s="47">
        <v>9</v>
      </c>
      <c r="Z91" s="47">
        <v>17</v>
      </c>
      <c r="AA91" s="47">
        <v>7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>
      <c r="A92" s="47">
        <v>19745</v>
      </c>
      <c r="B92" s="48">
        <v>3</v>
      </c>
      <c r="C92" s="48">
        <v>3</v>
      </c>
      <c r="D92" s="48">
        <v>3</v>
      </c>
      <c r="E92" s="47">
        <v>2</v>
      </c>
      <c r="F92" s="47">
        <v>1</v>
      </c>
      <c r="G92" s="49">
        <v>2</v>
      </c>
      <c r="H92" s="49">
        <v>2</v>
      </c>
      <c r="I92" s="47">
        <v>2</v>
      </c>
      <c r="J92" s="47">
        <v>2</v>
      </c>
      <c r="K92" s="48">
        <v>2</v>
      </c>
      <c r="L92" s="47">
        <v>2</v>
      </c>
      <c r="M92" s="47">
        <v>3</v>
      </c>
      <c r="N92" s="50">
        <v>3</v>
      </c>
      <c r="O92" s="50">
        <v>3</v>
      </c>
      <c r="P92" s="50">
        <v>3</v>
      </c>
      <c r="Q92" s="50">
        <v>3</v>
      </c>
      <c r="R92" s="50">
        <v>3</v>
      </c>
      <c r="S92" s="48">
        <v>2</v>
      </c>
      <c r="T92" s="47">
        <v>2</v>
      </c>
      <c r="U92" s="47">
        <v>3</v>
      </c>
      <c r="V92" s="45"/>
      <c r="W92" s="45"/>
      <c r="X92" s="47">
        <v>49</v>
      </c>
      <c r="Y92" s="47">
        <v>13</v>
      </c>
      <c r="Z92" s="47">
        <v>15</v>
      </c>
      <c r="AA92" s="47">
        <v>4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>
      <c r="A93" s="47">
        <v>20382</v>
      </c>
      <c r="B93" s="48">
        <v>1</v>
      </c>
      <c r="C93" s="48">
        <v>2</v>
      </c>
      <c r="D93" s="48">
        <v>1</v>
      </c>
      <c r="E93" s="47">
        <v>2</v>
      </c>
      <c r="F93" s="47">
        <v>1</v>
      </c>
      <c r="G93" s="49">
        <v>3</v>
      </c>
      <c r="H93" s="49">
        <v>3</v>
      </c>
      <c r="I93" s="47">
        <v>4</v>
      </c>
      <c r="J93" s="47">
        <v>1</v>
      </c>
      <c r="K93" s="48">
        <v>1</v>
      </c>
      <c r="L93" s="47">
        <v>1</v>
      </c>
      <c r="M93" s="47">
        <v>1</v>
      </c>
      <c r="N93" s="50">
        <v>3</v>
      </c>
      <c r="O93" s="50">
        <v>3</v>
      </c>
      <c r="P93" s="50">
        <v>3</v>
      </c>
      <c r="Q93" s="50">
        <v>3</v>
      </c>
      <c r="R93" s="50">
        <v>3</v>
      </c>
      <c r="S93" s="48">
        <v>1</v>
      </c>
      <c r="T93" s="47">
        <v>2</v>
      </c>
      <c r="U93" s="47">
        <v>1</v>
      </c>
      <c r="V93" s="45"/>
      <c r="W93" s="45"/>
      <c r="X93" s="47">
        <v>40</v>
      </c>
      <c r="Y93" s="47">
        <v>6</v>
      </c>
      <c r="Z93" s="47">
        <v>15</v>
      </c>
      <c r="AA93" s="47">
        <v>6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>
      <c r="A94" s="47">
        <v>20487</v>
      </c>
      <c r="B94" s="48">
        <v>1</v>
      </c>
      <c r="C94" s="48">
        <v>1</v>
      </c>
      <c r="D94" s="48">
        <v>1</v>
      </c>
      <c r="E94" s="47">
        <v>3</v>
      </c>
      <c r="F94" s="47">
        <v>1</v>
      </c>
      <c r="G94" s="49">
        <v>4</v>
      </c>
      <c r="H94" s="49">
        <v>4</v>
      </c>
      <c r="I94" s="47">
        <v>4</v>
      </c>
      <c r="J94" s="47">
        <v>4</v>
      </c>
      <c r="K94" s="48">
        <v>1</v>
      </c>
      <c r="L94" s="47">
        <v>1</v>
      </c>
      <c r="M94" s="47">
        <v>1</v>
      </c>
      <c r="N94" s="50">
        <v>3</v>
      </c>
      <c r="O94" s="50">
        <v>4</v>
      </c>
      <c r="P94" s="50">
        <v>4</v>
      </c>
      <c r="Q94" s="50">
        <v>4</v>
      </c>
      <c r="R94" s="50">
        <v>3</v>
      </c>
      <c r="S94" s="48">
        <v>1</v>
      </c>
      <c r="T94" s="47">
        <v>1</v>
      </c>
      <c r="U94" s="47">
        <v>3</v>
      </c>
      <c r="V94" s="45"/>
      <c r="W94" s="45"/>
      <c r="X94" s="47">
        <v>49</v>
      </c>
      <c r="Y94" s="47">
        <v>5</v>
      </c>
      <c r="Z94" s="47">
        <v>18</v>
      </c>
      <c r="AA94" s="47">
        <v>8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>
      <c r="A95" s="47">
        <v>20547</v>
      </c>
      <c r="B95" s="48">
        <v>2</v>
      </c>
      <c r="C95" s="48">
        <v>2</v>
      </c>
      <c r="D95" s="48">
        <v>3</v>
      </c>
      <c r="E95" s="47">
        <v>2</v>
      </c>
      <c r="F95" s="47">
        <v>1</v>
      </c>
      <c r="G95" s="49">
        <v>3</v>
      </c>
      <c r="H95" s="49">
        <v>4</v>
      </c>
      <c r="I95" s="47">
        <v>2</v>
      </c>
      <c r="J95" s="47">
        <v>1</v>
      </c>
      <c r="K95" s="48">
        <v>2</v>
      </c>
      <c r="L95" s="47">
        <v>3</v>
      </c>
      <c r="M95" s="47">
        <v>2</v>
      </c>
      <c r="N95" s="50">
        <v>3</v>
      </c>
      <c r="O95" s="50">
        <v>3</v>
      </c>
      <c r="P95" s="50">
        <v>3</v>
      </c>
      <c r="Q95" s="50">
        <v>3</v>
      </c>
      <c r="R95" s="50">
        <v>3</v>
      </c>
      <c r="S95" s="48">
        <v>1</v>
      </c>
      <c r="T95" s="47">
        <v>3</v>
      </c>
      <c r="U95" s="47">
        <v>3</v>
      </c>
      <c r="V95" s="45"/>
      <c r="W95" s="45"/>
      <c r="X95" s="47">
        <v>49</v>
      </c>
      <c r="Y95" s="47">
        <v>10</v>
      </c>
      <c r="Z95" s="47">
        <v>15</v>
      </c>
      <c r="AA95" s="47">
        <v>7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>
      <c r="A96" s="47">
        <v>20661</v>
      </c>
      <c r="B96" s="48">
        <v>4</v>
      </c>
      <c r="C96" s="48">
        <v>3</v>
      </c>
      <c r="D96" s="48">
        <v>3</v>
      </c>
      <c r="E96" s="47">
        <v>1</v>
      </c>
      <c r="F96" s="47">
        <v>1</v>
      </c>
      <c r="G96" s="49">
        <v>1</v>
      </c>
      <c r="H96" s="49">
        <v>2</v>
      </c>
      <c r="I96" s="47">
        <v>1</v>
      </c>
      <c r="J96" s="47">
        <v>2</v>
      </c>
      <c r="K96" s="48">
        <v>3</v>
      </c>
      <c r="L96" s="47">
        <v>2</v>
      </c>
      <c r="M96" s="47">
        <v>3</v>
      </c>
      <c r="N96" s="50">
        <v>4</v>
      </c>
      <c r="O96" s="50">
        <v>4</v>
      </c>
      <c r="P96" s="50">
        <v>4</v>
      </c>
      <c r="Q96" s="50">
        <v>4</v>
      </c>
      <c r="R96" s="50">
        <v>4</v>
      </c>
      <c r="S96" s="48">
        <v>4</v>
      </c>
      <c r="T96" s="47">
        <v>4</v>
      </c>
      <c r="U96" s="47">
        <v>3</v>
      </c>
      <c r="V96" s="45"/>
      <c r="W96" s="45"/>
      <c r="X96" s="47">
        <v>57</v>
      </c>
      <c r="Y96" s="47">
        <v>17</v>
      </c>
      <c r="Z96" s="47">
        <v>20</v>
      </c>
      <c r="AA96" s="47">
        <v>3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>
      <c r="A97" s="47">
        <v>21055</v>
      </c>
      <c r="B97" s="48">
        <v>3</v>
      </c>
      <c r="C97" s="48">
        <v>3</v>
      </c>
      <c r="D97" s="48">
        <v>4</v>
      </c>
      <c r="E97" s="47">
        <v>2</v>
      </c>
      <c r="F97" s="47">
        <v>1</v>
      </c>
      <c r="G97" s="49">
        <v>4</v>
      </c>
      <c r="H97" s="49">
        <v>3</v>
      </c>
      <c r="I97" s="47">
        <v>1</v>
      </c>
      <c r="J97" s="47">
        <v>2</v>
      </c>
      <c r="K97" s="48">
        <v>2</v>
      </c>
      <c r="L97" s="47">
        <v>3</v>
      </c>
      <c r="M97" s="47">
        <v>3</v>
      </c>
      <c r="N97" s="50">
        <v>3</v>
      </c>
      <c r="O97" s="50">
        <v>4</v>
      </c>
      <c r="P97" s="50">
        <v>2</v>
      </c>
      <c r="Q97" s="50">
        <v>2</v>
      </c>
      <c r="R97" s="50">
        <v>2</v>
      </c>
      <c r="S97" s="48">
        <v>1</v>
      </c>
      <c r="T97" s="47">
        <v>1</v>
      </c>
      <c r="U97" s="47">
        <v>3</v>
      </c>
      <c r="V97" s="45"/>
      <c r="W97" s="45"/>
      <c r="X97" s="47">
        <v>49</v>
      </c>
      <c r="Y97" s="47">
        <v>13</v>
      </c>
      <c r="Z97" s="47">
        <v>13</v>
      </c>
      <c r="AA97" s="47">
        <v>7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>
      <c r="A98" s="47">
        <v>21263</v>
      </c>
      <c r="B98" s="48">
        <v>1</v>
      </c>
      <c r="C98" s="48">
        <v>1</v>
      </c>
      <c r="D98" s="48">
        <v>2</v>
      </c>
      <c r="E98" s="47">
        <v>1</v>
      </c>
      <c r="F98" s="47">
        <v>1</v>
      </c>
      <c r="G98" s="49">
        <v>2</v>
      </c>
      <c r="H98" s="49">
        <v>1</v>
      </c>
      <c r="I98" s="47">
        <v>2</v>
      </c>
      <c r="J98" s="47">
        <v>1</v>
      </c>
      <c r="K98" s="48">
        <v>1</v>
      </c>
      <c r="L98" s="47">
        <v>2</v>
      </c>
      <c r="M98" s="47">
        <v>1</v>
      </c>
      <c r="N98" s="50">
        <v>2</v>
      </c>
      <c r="O98" s="50">
        <v>3</v>
      </c>
      <c r="P98" s="50">
        <v>3</v>
      </c>
      <c r="Q98" s="50">
        <v>1</v>
      </c>
      <c r="R98" s="50">
        <v>2</v>
      </c>
      <c r="S98" s="48">
        <v>1</v>
      </c>
      <c r="T98" s="47">
        <v>2</v>
      </c>
      <c r="U98" s="47">
        <v>2</v>
      </c>
      <c r="V98" s="45"/>
      <c r="W98" s="45"/>
      <c r="X98" s="47">
        <v>32</v>
      </c>
      <c r="Y98" s="47">
        <v>6</v>
      </c>
      <c r="Z98" s="47">
        <v>11</v>
      </c>
      <c r="AA98" s="47">
        <v>3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>
      <c r="A99" s="47">
        <v>21293</v>
      </c>
      <c r="B99" s="48">
        <v>3</v>
      </c>
      <c r="C99" s="48">
        <v>4</v>
      </c>
      <c r="D99" s="48">
        <v>1</v>
      </c>
      <c r="E99" s="47">
        <v>2</v>
      </c>
      <c r="F99" s="47">
        <v>1</v>
      </c>
      <c r="G99" s="49">
        <v>2</v>
      </c>
      <c r="H99" s="49">
        <v>1</v>
      </c>
      <c r="I99" s="47">
        <v>2</v>
      </c>
      <c r="J99" s="47">
        <v>2</v>
      </c>
      <c r="K99" s="48">
        <v>3</v>
      </c>
      <c r="L99" s="47">
        <v>2</v>
      </c>
      <c r="M99" s="47">
        <v>1</v>
      </c>
      <c r="N99" s="50">
        <v>3</v>
      </c>
      <c r="O99" s="50">
        <v>4</v>
      </c>
      <c r="P99" s="50">
        <v>3</v>
      </c>
      <c r="Q99" s="50">
        <v>3</v>
      </c>
      <c r="R99" s="50">
        <v>3</v>
      </c>
      <c r="S99" s="48">
        <v>2</v>
      </c>
      <c r="T99" s="47">
        <v>2</v>
      </c>
      <c r="U99" s="47">
        <v>4</v>
      </c>
      <c r="V99" s="45"/>
      <c r="W99" s="45"/>
      <c r="X99" s="47">
        <v>48</v>
      </c>
      <c r="Y99" s="47">
        <v>13</v>
      </c>
      <c r="Z99" s="47">
        <v>16</v>
      </c>
      <c r="AA99" s="47">
        <v>3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>
      <c r="A100" s="47">
        <v>21314</v>
      </c>
      <c r="B100" s="48">
        <v>3</v>
      </c>
      <c r="C100" s="48">
        <v>2</v>
      </c>
      <c r="D100" s="48">
        <v>2</v>
      </c>
      <c r="E100" s="47">
        <v>2</v>
      </c>
      <c r="F100" s="47">
        <v>1</v>
      </c>
      <c r="G100" s="49">
        <v>3</v>
      </c>
      <c r="H100" s="49">
        <v>3</v>
      </c>
      <c r="I100" s="47">
        <v>2</v>
      </c>
      <c r="J100" s="47">
        <v>2</v>
      </c>
      <c r="K100" s="48">
        <v>2</v>
      </c>
      <c r="L100" s="47">
        <v>1</v>
      </c>
      <c r="M100" s="47">
        <v>2</v>
      </c>
      <c r="N100" s="50">
        <v>2</v>
      </c>
      <c r="O100" s="50">
        <v>3</v>
      </c>
      <c r="P100" s="50">
        <v>2</v>
      </c>
      <c r="Q100" s="50">
        <v>2</v>
      </c>
      <c r="R100" s="50">
        <v>2</v>
      </c>
      <c r="S100" s="48">
        <v>2</v>
      </c>
      <c r="T100" s="47">
        <v>2</v>
      </c>
      <c r="U100" s="47">
        <v>3</v>
      </c>
      <c r="V100" s="45"/>
      <c r="W100" s="45"/>
      <c r="X100" s="47">
        <v>43</v>
      </c>
      <c r="Y100" s="47">
        <v>11</v>
      </c>
      <c r="Z100" s="47">
        <v>11</v>
      </c>
      <c r="AA100" s="47">
        <v>6</v>
      </c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>
      <c r="A101" s="47">
        <v>21315</v>
      </c>
      <c r="B101" s="48">
        <v>3</v>
      </c>
      <c r="C101" s="48">
        <v>3</v>
      </c>
      <c r="D101" s="48">
        <v>3</v>
      </c>
      <c r="E101" s="47">
        <v>1</v>
      </c>
      <c r="F101" s="47">
        <v>1</v>
      </c>
      <c r="G101" s="49">
        <v>3</v>
      </c>
      <c r="H101" s="49">
        <v>4</v>
      </c>
      <c r="I101" s="47">
        <v>3</v>
      </c>
      <c r="J101" s="47">
        <v>3</v>
      </c>
      <c r="K101" s="48">
        <v>3</v>
      </c>
      <c r="L101" s="47">
        <v>2</v>
      </c>
      <c r="M101" s="47">
        <v>2</v>
      </c>
      <c r="N101" s="50">
        <v>3</v>
      </c>
      <c r="O101" s="50">
        <v>3</v>
      </c>
      <c r="P101" s="50">
        <v>3</v>
      </c>
      <c r="Q101" s="50">
        <v>4</v>
      </c>
      <c r="R101" s="50">
        <v>4</v>
      </c>
      <c r="S101" s="48">
        <v>1</v>
      </c>
      <c r="T101" s="47">
        <v>1</v>
      </c>
      <c r="U101" s="47">
        <v>3</v>
      </c>
      <c r="V101" s="45"/>
      <c r="W101" s="45"/>
      <c r="X101" s="47">
        <v>53</v>
      </c>
      <c r="Y101" s="47">
        <v>13</v>
      </c>
      <c r="Z101" s="47">
        <v>17</v>
      </c>
      <c r="AA101" s="47">
        <v>7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>
      <c r="A102" s="47">
        <v>21338</v>
      </c>
      <c r="B102" s="48">
        <v>3</v>
      </c>
      <c r="C102" s="48">
        <v>2</v>
      </c>
      <c r="D102" s="48">
        <v>3</v>
      </c>
      <c r="E102" s="47">
        <v>1</v>
      </c>
      <c r="F102" s="47">
        <v>1</v>
      </c>
      <c r="G102" s="49">
        <v>4</v>
      </c>
      <c r="H102" s="49">
        <v>4</v>
      </c>
      <c r="I102" s="47">
        <v>1</v>
      </c>
      <c r="J102" s="47">
        <v>2</v>
      </c>
      <c r="K102" s="48">
        <v>1</v>
      </c>
      <c r="L102" s="47">
        <v>1</v>
      </c>
      <c r="M102" s="47">
        <v>2</v>
      </c>
      <c r="N102" s="50">
        <v>3</v>
      </c>
      <c r="O102" s="50">
        <v>4</v>
      </c>
      <c r="P102" s="50">
        <v>3</v>
      </c>
      <c r="Q102" s="50">
        <v>2</v>
      </c>
      <c r="R102" s="50">
        <v>3</v>
      </c>
      <c r="S102" s="48">
        <v>1</v>
      </c>
      <c r="T102" s="47">
        <v>1</v>
      </c>
      <c r="U102" s="47">
        <v>4</v>
      </c>
      <c r="V102" s="45"/>
      <c r="W102" s="45"/>
      <c r="X102" s="47">
        <v>46</v>
      </c>
      <c r="Y102" s="47">
        <v>10</v>
      </c>
      <c r="Z102" s="47">
        <v>15</v>
      </c>
      <c r="AA102" s="47">
        <v>8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>
      <c r="A103" s="47">
        <v>21344</v>
      </c>
      <c r="B103" s="48">
        <v>3</v>
      </c>
      <c r="C103" s="48">
        <v>1</v>
      </c>
      <c r="D103" s="48">
        <v>1</v>
      </c>
      <c r="E103" s="47">
        <v>1</v>
      </c>
      <c r="F103" s="47">
        <v>1</v>
      </c>
      <c r="G103" s="49">
        <v>4</v>
      </c>
      <c r="H103" s="49">
        <v>3</v>
      </c>
      <c r="I103" s="47">
        <v>3</v>
      </c>
      <c r="J103" s="47">
        <v>2</v>
      </c>
      <c r="K103" s="48">
        <v>2</v>
      </c>
      <c r="L103" s="47">
        <v>1</v>
      </c>
      <c r="M103" s="47">
        <v>1</v>
      </c>
      <c r="N103" s="50">
        <v>3</v>
      </c>
      <c r="O103" s="50">
        <v>4</v>
      </c>
      <c r="P103" s="50">
        <v>4</v>
      </c>
      <c r="Q103" s="50">
        <v>3</v>
      </c>
      <c r="R103" s="50">
        <v>3</v>
      </c>
      <c r="S103" s="48">
        <v>1</v>
      </c>
      <c r="T103" s="47">
        <v>1</v>
      </c>
      <c r="U103" s="47">
        <v>2</v>
      </c>
      <c r="V103" s="45"/>
      <c r="W103" s="45"/>
      <c r="X103" s="47">
        <v>44</v>
      </c>
      <c r="Y103" s="47">
        <v>8</v>
      </c>
      <c r="Z103" s="47">
        <v>17</v>
      </c>
      <c r="AA103" s="47">
        <v>7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>
      <c r="A104" s="47">
        <v>21357</v>
      </c>
      <c r="B104" s="48">
        <v>2</v>
      </c>
      <c r="C104" s="48">
        <v>2</v>
      </c>
      <c r="D104" s="48">
        <v>1</v>
      </c>
      <c r="E104" s="47">
        <v>1</v>
      </c>
      <c r="F104" s="47">
        <v>1</v>
      </c>
      <c r="G104" s="49">
        <v>2</v>
      </c>
      <c r="H104" s="49">
        <v>2</v>
      </c>
      <c r="I104" s="47">
        <v>3</v>
      </c>
      <c r="J104" s="47">
        <v>3</v>
      </c>
      <c r="K104" s="48">
        <v>2</v>
      </c>
      <c r="L104" s="47">
        <v>1</v>
      </c>
      <c r="M104" s="47">
        <v>3</v>
      </c>
      <c r="N104" s="50">
        <v>3</v>
      </c>
      <c r="O104" s="50">
        <v>2</v>
      </c>
      <c r="P104" s="50">
        <v>3</v>
      </c>
      <c r="Q104" s="50">
        <v>2</v>
      </c>
      <c r="R104" s="50">
        <v>2</v>
      </c>
      <c r="S104" s="48">
        <v>1</v>
      </c>
      <c r="T104" s="47">
        <v>3</v>
      </c>
      <c r="U104" s="47">
        <v>1</v>
      </c>
      <c r="V104" s="45"/>
      <c r="W104" s="45"/>
      <c r="X104" s="47">
        <v>40</v>
      </c>
      <c r="Y104" s="47">
        <v>8</v>
      </c>
      <c r="Z104" s="47">
        <v>12</v>
      </c>
      <c r="AA104" s="47">
        <v>4</v>
      </c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>
      <c r="A105" s="47">
        <v>21449</v>
      </c>
      <c r="B105" s="48">
        <v>1</v>
      </c>
      <c r="C105" s="48">
        <v>1</v>
      </c>
      <c r="D105" s="48">
        <v>1</v>
      </c>
      <c r="E105" s="47">
        <v>1</v>
      </c>
      <c r="F105" s="47">
        <v>1</v>
      </c>
      <c r="G105" s="49">
        <v>2</v>
      </c>
      <c r="H105" s="49">
        <v>2</v>
      </c>
      <c r="I105" s="47">
        <v>1</v>
      </c>
      <c r="J105" s="47">
        <v>2</v>
      </c>
      <c r="K105" s="48">
        <v>2</v>
      </c>
      <c r="L105" s="47">
        <v>1</v>
      </c>
      <c r="M105" s="47">
        <v>2</v>
      </c>
      <c r="N105" s="50">
        <v>2</v>
      </c>
      <c r="O105" s="50">
        <v>2</v>
      </c>
      <c r="P105" s="50">
        <v>2</v>
      </c>
      <c r="Q105" s="50">
        <v>1</v>
      </c>
      <c r="R105" s="50">
        <v>1</v>
      </c>
      <c r="S105" s="48">
        <v>1</v>
      </c>
      <c r="T105" s="47">
        <v>1</v>
      </c>
      <c r="U105" s="47">
        <v>1</v>
      </c>
      <c r="V105" s="45"/>
      <c r="W105" s="45"/>
      <c r="X105" s="47">
        <v>28</v>
      </c>
      <c r="Y105" s="47">
        <v>6</v>
      </c>
      <c r="Z105" s="47">
        <v>8</v>
      </c>
      <c r="AA105" s="47">
        <v>4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>
      <c r="A106" s="47">
        <v>21506</v>
      </c>
      <c r="B106" s="48">
        <v>1</v>
      </c>
      <c r="C106" s="48">
        <v>2</v>
      </c>
      <c r="D106" s="48">
        <v>2</v>
      </c>
      <c r="E106" s="47">
        <v>2</v>
      </c>
      <c r="F106" s="47">
        <v>1</v>
      </c>
      <c r="G106" s="49">
        <v>3</v>
      </c>
      <c r="H106" s="49">
        <v>2</v>
      </c>
      <c r="I106" s="47">
        <v>2</v>
      </c>
      <c r="J106" s="47">
        <v>1</v>
      </c>
      <c r="K106" s="48">
        <v>2</v>
      </c>
      <c r="L106" s="47">
        <v>1</v>
      </c>
      <c r="M106" s="47">
        <v>2</v>
      </c>
      <c r="N106" s="50">
        <v>3</v>
      </c>
      <c r="O106" s="50">
        <v>3</v>
      </c>
      <c r="P106" s="50">
        <v>2</v>
      </c>
      <c r="Q106" s="50">
        <v>2</v>
      </c>
      <c r="R106" s="50">
        <v>3</v>
      </c>
      <c r="S106" s="48">
        <v>1</v>
      </c>
      <c r="T106" s="47">
        <v>1</v>
      </c>
      <c r="U106" s="47">
        <v>4</v>
      </c>
      <c r="V106" s="45"/>
      <c r="W106" s="45"/>
      <c r="X106" s="47">
        <v>40</v>
      </c>
      <c r="Y106" s="47">
        <v>8</v>
      </c>
      <c r="Z106" s="47">
        <v>13</v>
      </c>
      <c r="AA106" s="47">
        <v>5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>
      <c r="A107" s="47">
        <v>21553</v>
      </c>
      <c r="B107" s="48">
        <v>4</v>
      </c>
      <c r="C107" s="48">
        <v>4</v>
      </c>
      <c r="D107" s="48">
        <v>4</v>
      </c>
      <c r="E107" s="47">
        <v>2</v>
      </c>
      <c r="F107" s="47">
        <v>3</v>
      </c>
      <c r="G107" s="49">
        <v>4</v>
      </c>
      <c r="H107" s="49">
        <v>3</v>
      </c>
      <c r="I107" s="47">
        <v>4</v>
      </c>
      <c r="J107" s="47">
        <v>1</v>
      </c>
      <c r="K107" s="48">
        <v>3</v>
      </c>
      <c r="L107" s="47">
        <v>1</v>
      </c>
      <c r="M107" s="47">
        <v>4</v>
      </c>
      <c r="N107" s="50">
        <v>3</v>
      </c>
      <c r="O107" s="50">
        <v>3</v>
      </c>
      <c r="P107" s="50">
        <v>4</v>
      </c>
      <c r="Q107" s="50">
        <v>3</v>
      </c>
      <c r="R107" s="50">
        <v>3</v>
      </c>
      <c r="S107" s="48">
        <v>1</v>
      </c>
      <c r="T107" s="47">
        <v>1</v>
      </c>
      <c r="U107" s="47">
        <v>4</v>
      </c>
      <c r="V107" s="45"/>
      <c r="W107" s="45"/>
      <c r="X107" s="47">
        <v>59</v>
      </c>
      <c r="Y107" s="47">
        <v>16</v>
      </c>
      <c r="Z107" s="47">
        <v>16</v>
      </c>
      <c r="AA107" s="47">
        <v>7</v>
      </c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>
      <c r="A108" s="47">
        <v>21652</v>
      </c>
      <c r="B108" s="48">
        <v>1</v>
      </c>
      <c r="C108" s="48">
        <v>2</v>
      </c>
      <c r="D108" s="48">
        <v>2</v>
      </c>
      <c r="E108" s="47">
        <v>3</v>
      </c>
      <c r="F108" s="47">
        <v>3</v>
      </c>
      <c r="G108" s="49">
        <v>4</v>
      </c>
      <c r="H108" s="49">
        <v>4</v>
      </c>
      <c r="I108" s="47">
        <v>2</v>
      </c>
      <c r="J108" s="47">
        <v>4</v>
      </c>
      <c r="K108" s="48">
        <v>3</v>
      </c>
      <c r="L108" s="47">
        <v>1</v>
      </c>
      <c r="M108" s="47">
        <v>3</v>
      </c>
      <c r="N108" s="50">
        <v>3</v>
      </c>
      <c r="O108" s="50">
        <v>4</v>
      </c>
      <c r="P108" s="50">
        <v>2</v>
      </c>
      <c r="Q108" s="50">
        <v>2</v>
      </c>
      <c r="R108" s="50">
        <v>2</v>
      </c>
      <c r="S108" s="48">
        <v>2</v>
      </c>
      <c r="T108" s="47">
        <v>2</v>
      </c>
      <c r="U108" s="47">
        <v>2</v>
      </c>
      <c r="V108" s="45"/>
      <c r="W108" s="45"/>
      <c r="X108" s="47">
        <v>51</v>
      </c>
      <c r="Y108" s="47">
        <v>10</v>
      </c>
      <c r="Z108" s="47">
        <v>13</v>
      </c>
      <c r="AA108" s="47">
        <v>8</v>
      </c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>
      <c r="A109" s="47">
        <v>22408</v>
      </c>
      <c r="B109" s="48">
        <v>1</v>
      </c>
      <c r="C109" s="48">
        <v>1</v>
      </c>
      <c r="D109" s="48">
        <v>1</v>
      </c>
      <c r="E109" s="47">
        <v>1</v>
      </c>
      <c r="F109" s="47">
        <v>1</v>
      </c>
      <c r="G109" s="49">
        <v>3</v>
      </c>
      <c r="H109" s="49">
        <v>2</v>
      </c>
      <c r="I109" s="47">
        <v>4</v>
      </c>
      <c r="J109" s="47">
        <v>2</v>
      </c>
      <c r="K109" s="48">
        <v>1</v>
      </c>
      <c r="L109" s="47">
        <v>1</v>
      </c>
      <c r="M109" s="47">
        <v>3</v>
      </c>
      <c r="N109" s="50">
        <v>2</v>
      </c>
      <c r="O109" s="50">
        <v>2</v>
      </c>
      <c r="P109" s="50">
        <v>3</v>
      </c>
      <c r="Q109" s="50">
        <v>3</v>
      </c>
      <c r="R109" s="50">
        <v>3</v>
      </c>
      <c r="S109" s="48">
        <v>2</v>
      </c>
      <c r="T109" s="47">
        <v>1</v>
      </c>
      <c r="U109" s="47">
        <v>1</v>
      </c>
      <c r="V109" s="45"/>
      <c r="W109" s="45"/>
      <c r="X109" s="47">
        <v>38</v>
      </c>
      <c r="Y109" s="47">
        <v>6</v>
      </c>
      <c r="Z109" s="47">
        <v>13</v>
      </c>
      <c r="AA109" s="47">
        <v>5</v>
      </c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>
      <c r="A110" s="47">
        <v>22600</v>
      </c>
      <c r="B110" s="48">
        <v>3</v>
      </c>
      <c r="C110" s="48">
        <v>2</v>
      </c>
      <c r="D110" s="48">
        <v>2</v>
      </c>
      <c r="E110" s="47">
        <v>2</v>
      </c>
      <c r="F110" s="47">
        <v>1</v>
      </c>
      <c r="G110" s="49">
        <v>3</v>
      </c>
      <c r="H110" s="49">
        <v>3</v>
      </c>
      <c r="I110" s="47">
        <v>2</v>
      </c>
      <c r="J110" s="47">
        <v>2</v>
      </c>
      <c r="K110" s="48">
        <v>1</v>
      </c>
      <c r="L110" s="47">
        <v>1</v>
      </c>
      <c r="M110" s="47">
        <v>3</v>
      </c>
      <c r="N110" s="50">
        <v>3</v>
      </c>
      <c r="O110" s="50">
        <v>3</v>
      </c>
      <c r="P110" s="50">
        <v>2</v>
      </c>
      <c r="Q110" s="50">
        <v>1</v>
      </c>
      <c r="R110" s="50">
        <v>4</v>
      </c>
      <c r="S110" s="48">
        <v>1</v>
      </c>
      <c r="T110" s="47">
        <v>2</v>
      </c>
      <c r="U110" s="47">
        <v>4</v>
      </c>
      <c r="V110" s="45"/>
      <c r="W110" s="45"/>
      <c r="X110" s="47">
        <v>45</v>
      </c>
      <c r="Y110" s="47">
        <v>9</v>
      </c>
      <c r="Z110" s="47">
        <v>13</v>
      </c>
      <c r="AA110" s="47">
        <v>6</v>
      </c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>
      <c r="A111" s="47">
        <v>22602</v>
      </c>
      <c r="B111" s="48">
        <v>3</v>
      </c>
      <c r="C111" s="48">
        <v>4</v>
      </c>
      <c r="D111" s="48">
        <v>1</v>
      </c>
      <c r="E111" s="47">
        <v>1</v>
      </c>
      <c r="F111" s="47">
        <v>1</v>
      </c>
      <c r="G111" s="49">
        <v>4</v>
      </c>
      <c r="H111" s="49">
        <v>4</v>
      </c>
      <c r="I111" s="47">
        <v>3</v>
      </c>
      <c r="J111" s="47">
        <v>1</v>
      </c>
      <c r="K111" s="48">
        <v>3</v>
      </c>
      <c r="L111" s="47">
        <v>1</v>
      </c>
      <c r="M111" s="47">
        <v>4</v>
      </c>
      <c r="N111" s="50">
        <v>3</v>
      </c>
      <c r="O111" s="50">
        <v>4</v>
      </c>
      <c r="P111" s="50">
        <v>1</v>
      </c>
      <c r="Q111" s="50">
        <v>2</v>
      </c>
      <c r="R111" s="50">
        <v>3</v>
      </c>
      <c r="S111" s="48">
        <v>1</v>
      </c>
      <c r="T111" s="47">
        <v>1</v>
      </c>
      <c r="U111" s="47">
        <v>4</v>
      </c>
      <c r="V111" s="45"/>
      <c r="W111" s="45"/>
      <c r="X111" s="47">
        <v>49</v>
      </c>
      <c r="Y111" s="47">
        <v>12</v>
      </c>
      <c r="Z111" s="47">
        <v>13</v>
      </c>
      <c r="AA111" s="47">
        <v>8</v>
      </c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>
      <c r="A112" s="47">
        <v>22612</v>
      </c>
      <c r="B112" s="48">
        <v>2</v>
      </c>
      <c r="C112" s="48">
        <v>1</v>
      </c>
      <c r="D112" s="48">
        <v>2</v>
      </c>
      <c r="E112" s="47">
        <v>2</v>
      </c>
      <c r="F112" s="47">
        <v>1</v>
      </c>
      <c r="G112" s="49">
        <v>1</v>
      </c>
      <c r="H112" s="49">
        <v>3</v>
      </c>
      <c r="I112" s="47">
        <v>1</v>
      </c>
      <c r="J112" s="47">
        <v>2</v>
      </c>
      <c r="K112" s="48">
        <v>2</v>
      </c>
      <c r="L112" s="47">
        <v>1</v>
      </c>
      <c r="M112" s="47">
        <v>3</v>
      </c>
      <c r="N112" s="50">
        <v>3</v>
      </c>
      <c r="O112" s="50">
        <v>4</v>
      </c>
      <c r="P112" s="50">
        <v>2</v>
      </c>
      <c r="Q112" s="50">
        <v>4</v>
      </c>
      <c r="R112" s="50">
        <v>4</v>
      </c>
      <c r="S112" s="48">
        <v>1</v>
      </c>
      <c r="T112" s="47">
        <v>1</v>
      </c>
      <c r="U112" s="47">
        <v>2</v>
      </c>
      <c r="V112" s="45"/>
      <c r="W112" s="45"/>
      <c r="X112" s="47">
        <v>42</v>
      </c>
      <c r="Y112" s="47">
        <v>8</v>
      </c>
      <c r="Z112" s="47">
        <v>17</v>
      </c>
      <c r="AA112" s="47">
        <v>4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>
      <c r="A113" s="47">
        <v>22616</v>
      </c>
      <c r="B113" s="48">
        <v>1</v>
      </c>
      <c r="C113" s="48">
        <v>1</v>
      </c>
      <c r="D113" s="48">
        <v>1</v>
      </c>
      <c r="E113" s="47">
        <v>1</v>
      </c>
      <c r="F113" s="47">
        <v>1</v>
      </c>
      <c r="G113" s="49">
        <v>1</v>
      </c>
      <c r="H113" s="49">
        <v>1</v>
      </c>
      <c r="I113" s="47">
        <v>2</v>
      </c>
      <c r="J113" s="47">
        <v>1</v>
      </c>
      <c r="K113" s="48">
        <v>2</v>
      </c>
      <c r="L113" s="47">
        <v>1</v>
      </c>
      <c r="M113" s="47">
        <v>2</v>
      </c>
      <c r="N113" s="50">
        <v>2</v>
      </c>
      <c r="O113" s="50">
        <v>3</v>
      </c>
      <c r="P113" s="50">
        <v>3</v>
      </c>
      <c r="Q113" s="50">
        <v>2</v>
      </c>
      <c r="R113" s="50">
        <v>2</v>
      </c>
      <c r="S113" s="48">
        <v>2</v>
      </c>
      <c r="T113" s="47">
        <v>1</v>
      </c>
      <c r="U113" s="47">
        <v>1</v>
      </c>
      <c r="V113" s="45"/>
      <c r="W113" s="45"/>
      <c r="X113" s="47">
        <v>31</v>
      </c>
      <c r="Y113" s="47">
        <v>7</v>
      </c>
      <c r="Z113" s="47">
        <v>12</v>
      </c>
      <c r="AA113" s="47">
        <v>2</v>
      </c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>
      <c r="A114" s="47">
        <v>22625</v>
      </c>
      <c r="B114" s="48">
        <v>2</v>
      </c>
      <c r="C114" s="48">
        <v>1</v>
      </c>
      <c r="D114" s="48">
        <v>1</v>
      </c>
      <c r="E114" s="47">
        <v>1</v>
      </c>
      <c r="F114" s="47">
        <v>1</v>
      </c>
      <c r="G114" s="49">
        <v>2</v>
      </c>
      <c r="H114" s="49">
        <v>3</v>
      </c>
      <c r="I114" s="47">
        <v>2</v>
      </c>
      <c r="J114" s="47">
        <v>1</v>
      </c>
      <c r="K114" s="48">
        <v>2</v>
      </c>
      <c r="L114" s="47">
        <v>1</v>
      </c>
      <c r="M114" s="47">
        <v>2</v>
      </c>
      <c r="N114" s="50">
        <v>2</v>
      </c>
      <c r="O114" s="50">
        <v>3</v>
      </c>
      <c r="P114" s="50">
        <v>1</v>
      </c>
      <c r="Q114" s="50">
        <v>2</v>
      </c>
      <c r="R114" s="50">
        <v>3</v>
      </c>
      <c r="S114" s="48">
        <v>1</v>
      </c>
      <c r="T114" s="47">
        <v>1</v>
      </c>
      <c r="U114" s="47">
        <v>2</v>
      </c>
      <c r="V114" s="45"/>
      <c r="W114" s="45"/>
      <c r="X114" s="47">
        <v>34</v>
      </c>
      <c r="Y114" s="47">
        <v>7</v>
      </c>
      <c r="Z114" s="47">
        <v>11</v>
      </c>
      <c r="AA114" s="47">
        <v>5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>
      <c r="A115" s="47">
        <v>22632</v>
      </c>
      <c r="B115" s="48">
        <v>2</v>
      </c>
      <c r="C115" s="48">
        <v>2</v>
      </c>
      <c r="D115" s="48">
        <v>2</v>
      </c>
      <c r="E115" s="47">
        <v>1</v>
      </c>
      <c r="F115" s="47">
        <v>1</v>
      </c>
      <c r="G115" s="49">
        <v>1</v>
      </c>
      <c r="H115" s="49">
        <v>1</v>
      </c>
      <c r="I115" s="47">
        <v>2</v>
      </c>
      <c r="J115" s="47">
        <v>1</v>
      </c>
      <c r="K115" s="48">
        <v>1</v>
      </c>
      <c r="L115" s="47">
        <v>1</v>
      </c>
      <c r="M115" s="47">
        <v>1</v>
      </c>
      <c r="N115" s="50">
        <v>3</v>
      </c>
      <c r="O115" s="50">
        <v>3</v>
      </c>
      <c r="P115" s="50">
        <v>3</v>
      </c>
      <c r="Q115" s="50">
        <v>2</v>
      </c>
      <c r="R115" s="50">
        <v>3</v>
      </c>
      <c r="S115" s="48">
        <v>1</v>
      </c>
      <c r="T115" s="47">
        <v>2</v>
      </c>
      <c r="U115" s="47">
        <v>2</v>
      </c>
      <c r="V115" s="45"/>
      <c r="W115" s="45"/>
      <c r="X115" s="47">
        <v>35</v>
      </c>
      <c r="Y115" s="47">
        <v>8</v>
      </c>
      <c r="Z115" s="47">
        <v>14</v>
      </c>
      <c r="AA115" s="47">
        <v>2</v>
      </c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>
      <c r="A116" s="47">
        <v>22633</v>
      </c>
      <c r="B116" s="48">
        <v>3</v>
      </c>
      <c r="C116" s="48">
        <v>1</v>
      </c>
      <c r="D116" s="48">
        <v>2</v>
      </c>
      <c r="E116" s="47">
        <v>1</v>
      </c>
      <c r="F116" s="47">
        <v>1</v>
      </c>
      <c r="G116" s="49">
        <v>3</v>
      </c>
      <c r="H116" s="49">
        <v>4</v>
      </c>
      <c r="I116" s="47">
        <v>1</v>
      </c>
      <c r="J116" s="47">
        <v>2</v>
      </c>
      <c r="K116" s="48">
        <v>2</v>
      </c>
      <c r="L116" s="47">
        <v>3</v>
      </c>
      <c r="M116" s="47">
        <v>3</v>
      </c>
      <c r="N116" s="50">
        <v>2</v>
      </c>
      <c r="O116" s="50">
        <v>3</v>
      </c>
      <c r="P116" s="50">
        <v>2</v>
      </c>
      <c r="Q116" s="50">
        <v>3</v>
      </c>
      <c r="R116" s="50">
        <v>4</v>
      </c>
      <c r="S116" s="48">
        <v>2</v>
      </c>
      <c r="T116" s="47">
        <v>1</v>
      </c>
      <c r="U116" s="47">
        <v>1</v>
      </c>
      <c r="V116" s="45"/>
      <c r="W116" s="45"/>
      <c r="X116" s="47">
        <v>44</v>
      </c>
      <c r="Y116" s="47">
        <v>10</v>
      </c>
      <c r="Z116" s="47">
        <v>14</v>
      </c>
      <c r="AA116" s="47">
        <v>7</v>
      </c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>
      <c r="A117" s="47">
        <v>22676</v>
      </c>
      <c r="B117" s="48">
        <v>3</v>
      </c>
      <c r="C117" s="48">
        <v>3</v>
      </c>
      <c r="D117" s="48">
        <v>4</v>
      </c>
      <c r="E117" s="47">
        <v>2</v>
      </c>
      <c r="F117" s="47">
        <v>1</v>
      </c>
      <c r="G117" s="49">
        <v>4</v>
      </c>
      <c r="H117" s="49">
        <v>4</v>
      </c>
      <c r="I117" s="47">
        <v>2</v>
      </c>
      <c r="J117" s="47">
        <v>2</v>
      </c>
      <c r="K117" s="48">
        <v>2</v>
      </c>
      <c r="L117" s="47">
        <v>1</v>
      </c>
      <c r="M117" s="47">
        <v>3</v>
      </c>
      <c r="N117" s="50">
        <v>3</v>
      </c>
      <c r="O117" s="50">
        <v>3</v>
      </c>
      <c r="P117" s="50">
        <v>2</v>
      </c>
      <c r="Q117" s="50">
        <v>1</v>
      </c>
      <c r="R117" s="50">
        <v>1</v>
      </c>
      <c r="S117" s="48">
        <v>1</v>
      </c>
      <c r="T117" s="47">
        <v>1</v>
      </c>
      <c r="U117" s="47">
        <v>1</v>
      </c>
      <c r="V117" s="45"/>
      <c r="W117" s="45"/>
      <c r="X117" s="47">
        <v>44</v>
      </c>
      <c r="Y117" s="47">
        <v>13</v>
      </c>
      <c r="Z117" s="47">
        <v>10</v>
      </c>
      <c r="AA117" s="47">
        <v>8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>
      <c r="A118" s="47">
        <v>23317</v>
      </c>
      <c r="B118" s="48">
        <v>2</v>
      </c>
      <c r="C118" s="48">
        <v>2</v>
      </c>
      <c r="D118" s="48">
        <v>3</v>
      </c>
      <c r="E118" s="47">
        <v>1</v>
      </c>
      <c r="F118" s="47">
        <v>1</v>
      </c>
      <c r="G118" s="49">
        <v>3</v>
      </c>
      <c r="H118" s="49">
        <v>1</v>
      </c>
      <c r="I118" s="47">
        <v>4</v>
      </c>
      <c r="J118" s="47">
        <v>2</v>
      </c>
      <c r="K118" s="48">
        <v>1</v>
      </c>
      <c r="L118" s="47">
        <v>1</v>
      </c>
      <c r="M118" s="47">
        <v>1</v>
      </c>
      <c r="N118" s="50">
        <v>3</v>
      </c>
      <c r="O118" s="50">
        <v>3</v>
      </c>
      <c r="P118" s="50">
        <v>2</v>
      </c>
      <c r="Q118" s="50">
        <v>2</v>
      </c>
      <c r="R118" s="50">
        <v>3</v>
      </c>
      <c r="S118" s="48">
        <v>1</v>
      </c>
      <c r="T118" s="47">
        <v>3</v>
      </c>
      <c r="U118" s="47">
        <v>2</v>
      </c>
      <c r="V118" s="45"/>
      <c r="W118" s="45"/>
      <c r="X118" s="47">
        <v>41</v>
      </c>
      <c r="Y118" s="47">
        <v>9</v>
      </c>
      <c r="Z118" s="47">
        <v>13</v>
      </c>
      <c r="AA118" s="47">
        <v>4</v>
      </c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>
      <c r="A119" s="47">
        <v>20713</v>
      </c>
      <c r="B119" s="48">
        <v>2</v>
      </c>
      <c r="C119" s="48">
        <v>3</v>
      </c>
      <c r="D119" s="48">
        <v>3</v>
      </c>
      <c r="E119" s="47">
        <v>1</v>
      </c>
      <c r="F119" s="47">
        <v>1</v>
      </c>
      <c r="G119" s="49">
        <v>2</v>
      </c>
      <c r="H119" s="49">
        <v>1</v>
      </c>
      <c r="I119" s="47">
        <v>2</v>
      </c>
      <c r="J119" s="47">
        <v>1</v>
      </c>
      <c r="K119" s="48">
        <v>1</v>
      </c>
      <c r="L119" s="47">
        <v>1</v>
      </c>
      <c r="M119" s="47">
        <v>3</v>
      </c>
      <c r="N119" s="50">
        <v>2</v>
      </c>
      <c r="O119" s="50">
        <v>3</v>
      </c>
      <c r="P119" s="50">
        <v>2</v>
      </c>
      <c r="Q119" s="50">
        <v>1</v>
      </c>
      <c r="R119" s="50">
        <v>2</v>
      </c>
      <c r="S119" s="48">
        <v>3</v>
      </c>
      <c r="T119" s="47">
        <v>1</v>
      </c>
      <c r="U119" s="47">
        <v>1</v>
      </c>
      <c r="V119" s="45"/>
      <c r="W119" s="45"/>
      <c r="X119" s="47">
        <v>36</v>
      </c>
      <c r="Y119" s="47">
        <v>12</v>
      </c>
      <c r="Z119" s="47">
        <v>10</v>
      </c>
      <c r="AA119" s="47">
        <v>3</v>
      </c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>
      <c r="A120" s="47">
        <v>19667</v>
      </c>
      <c r="B120" s="48">
        <v>1</v>
      </c>
      <c r="C120" s="48">
        <v>1</v>
      </c>
      <c r="D120" s="48">
        <v>1</v>
      </c>
      <c r="E120" s="47">
        <v>1</v>
      </c>
      <c r="F120" s="47">
        <v>1</v>
      </c>
      <c r="G120" s="49">
        <v>1</v>
      </c>
      <c r="H120" s="49">
        <v>1</v>
      </c>
      <c r="I120" s="47">
        <v>2</v>
      </c>
      <c r="J120" s="47">
        <v>1</v>
      </c>
      <c r="K120" s="48">
        <v>1</v>
      </c>
      <c r="L120" s="47">
        <v>1</v>
      </c>
      <c r="M120" s="47">
        <v>1</v>
      </c>
      <c r="N120" s="50">
        <v>2</v>
      </c>
      <c r="O120" s="50">
        <v>2</v>
      </c>
      <c r="P120" s="50">
        <v>3</v>
      </c>
      <c r="Q120" s="50">
        <v>2</v>
      </c>
      <c r="R120" s="50">
        <v>2</v>
      </c>
      <c r="S120" s="48">
        <v>1</v>
      </c>
      <c r="T120" s="47">
        <v>1</v>
      </c>
      <c r="U120" s="47">
        <v>3</v>
      </c>
      <c r="V120" s="45"/>
      <c r="W120" s="45"/>
      <c r="X120" s="47">
        <v>29</v>
      </c>
      <c r="Y120" s="47">
        <v>5</v>
      </c>
      <c r="Z120" s="47">
        <v>11</v>
      </c>
      <c r="AA120" s="47">
        <v>2</v>
      </c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>
      <c r="A121" s="47">
        <v>23451</v>
      </c>
      <c r="B121" s="48">
        <v>1</v>
      </c>
      <c r="C121" s="48">
        <v>1</v>
      </c>
      <c r="D121" s="48">
        <v>1</v>
      </c>
      <c r="E121" s="47">
        <v>1</v>
      </c>
      <c r="F121" s="47">
        <v>1</v>
      </c>
      <c r="G121" s="49">
        <v>1</v>
      </c>
      <c r="H121" s="49">
        <v>1</v>
      </c>
      <c r="I121" s="47">
        <v>1</v>
      </c>
      <c r="J121" s="47">
        <v>1</v>
      </c>
      <c r="K121" s="48">
        <v>1</v>
      </c>
      <c r="L121" s="47">
        <v>1</v>
      </c>
      <c r="M121" s="47">
        <v>2</v>
      </c>
      <c r="N121" s="50">
        <v>2</v>
      </c>
      <c r="O121" s="50">
        <v>2</v>
      </c>
      <c r="P121" s="50">
        <v>2</v>
      </c>
      <c r="Q121" s="50">
        <v>2</v>
      </c>
      <c r="R121" s="50">
        <v>3</v>
      </c>
      <c r="S121" s="48">
        <v>1</v>
      </c>
      <c r="T121" s="47">
        <v>1</v>
      </c>
      <c r="U121" s="47">
        <v>3</v>
      </c>
      <c r="V121" s="45"/>
      <c r="W121" s="45"/>
      <c r="X121" s="47">
        <v>29</v>
      </c>
      <c r="Y121" s="47">
        <v>5</v>
      </c>
      <c r="Z121" s="47">
        <v>11</v>
      </c>
      <c r="AA121" s="47">
        <v>2</v>
      </c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>
      <c r="A122" s="47">
        <v>23626</v>
      </c>
      <c r="B122" s="48">
        <v>1</v>
      </c>
      <c r="C122" s="48">
        <v>1</v>
      </c>
      <c r="D122" s="48">
        <v>1</v>
      </c>
      <c r="E122" s="47">
        <v>1</v>
      </c>
      <c r="F122" s="47">
        <v>1</v>
      </c>
      <c r="G122" s="49">
        <v>3</v>
      </c>
      <c r="H122" s="49">
        <v>2</v>
      </c>
      <c r="I122" s="47">
        <v>4</v>
      </c>
      <c r="J122" s="47">
        <v>1</v>
      </c>
      <c r="K122" s="48">
        <v>1</v>
      </c>
      <c r="L122" s="47">
        <v>1</v>
      </c>
      <c r="M122" s="47">
        <v>1</v>
      </c>
      <c r="N122" s="50">
        <v>2</v>
      </c>
      <c r="O122" s="50">
        <v>3</v>
      </c>
      <c r="P122" s="50">
        <v>2</v>
      </c>
      <c r="Q122" s="50">
        <v>1</v>
      </c>
      <c r="R122" s="50">
        <v>3</v>
      </c>
      <c r="S122" s="48">
        <v>1</v>
      </c>
      <c r="T122" s="47">
        <v>2</v>
      </c>
      <c r="U122" s="47">
        <v>3</v>
      </c>
      <c r="V122" s="45"/>
      <c r="W122" s="45"/>
      <c r="X122" s="47">
        <v>35</v>
      </c>
      <c r="Y122" s="47">
        <v>5</v>
      </c>
      <c r="Z122" s="47">
        <v>11</v>
      </c>
      <c r="AA122" s="47">
        <v>5</v>
      </c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>
      <c r="A123" s="47">
        <v>19964</v>
      </c>
      <c r="B123" s="48">
        <v>2</v>
      </c>
      <c r="C123" s="48">
        <v>2</v>
      </c>
      <c r="D123" s="48">
        <v>3</v>
      </c>
      <c r="E123" s="47">
        <v>3</v>
      </c>
      <c r="F123" s="47">
        <v>1</v>
      </c>
      <c r="G123" s="49">
        <v>3</v>
      </c>
      <c r="H123" s="49">
        <v>3</v>
      </c>
      <c r="I123" s="47">
        <v>2</v>
      </c>
      <c r="J123" s="47">
        <v>2</v>
      </c>
      <c r="K123" s="48">
        <v>2</v>
      </c>
      <c r="L123" s="47">
        <v>1</v>
      </c>
      <c r="M123" s="47">
        <v>3</v>
      </c>
      <c r="N123" s="50">
        <v>3</v>
      </c>
      <c r="O123" s="50">
        <v>3</v>
      </c>
      <c r="P123" s="50">
        <v>3</v>
      </c>
      <c r="Q123" s="50">
        <v>3</v>
      </c>
      <c r="R123" s="50">
        <v>3</v>
      </c>
      <c r="S123" s="48">
        <v>2</v>
      </c>
      <c r="T123" s="47">
        <v>2</v>
      </c>
      <c r="U123" s="47">
        <v>3</v>
      </c>
      <c r="V123" s="45"/>
      <c r="W123" s="45"/>
      <c r="X123" s="47">
        <v>49</v>
      </c>
      <c r="Y123" s="47">
        <v>11</v>
      </c>
      <c r="Z123" s="47">
        <v>15</v>
      </c>
      <c r="AA123" s="47">
        <v>6</v>
      </c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>
      <c r="A124" s="47">
        <v>23749</v>
      </c>
      <c r="B124" s="48">
        <v>1</v>
      </c>
      <c r="C124" s="48">
        <v>1</v>
      </c>
      <c r="D124" s="48">
        <v>1</v>
      </c>
      <c r="E124" s="47">
        <v>1</v>
      </c>
      <c r="F124" s="47">
        <v>1</v>
      </c>
      <c r="G124" s="49">
        <v>2</v>
      </c>
      <c r="H124" s="49">
        <v>2</v>
      </c>
      <c r="I124" s="47">
        <v>1</v>
      </c>
      <c r="J124" s="47">
        <v>1</v>
      </c>
      <c r="K124" s="48">
        <v>1</v>
      </c>
      <c r="L124" s="47">
        <v>1</v>
      </c>
      <c r="M124" s="47">
        <v>1</v>
      </c>
      <c r="N124" s="50">
        <v>1</v>
      </c>
      <c r="O124" s="50">
        <v>1</v>
      </c>
      <c r="P124" s="50">
        <v>2</v>
      </c>
      <c r="Q124" s="50">
        <v>1</v>
      </c>
      <c r="R124" s="50">
        <v>3</v>
      </c>
      <c r="S124" s="48">
        <v>1</v>
      </c>
      <c r="T124" s="47">
        <v>1</v>
      </c>
      <c r="U124" s="47">
        <v>1</v>
      </c>
      <c r="V124" s="45"/>
      <c r="W124" s="45"/>
      <c r="X124" s="47">
        <v>25</v>
      </c>
      <c r="Y124" s="47">
        <v>5</v>
      </c>
      <c r="Z124" s="47">
        <v>8</v>
      </c>
      <c r="AA124" s="47">
        <v>4</v>
      </c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>
      <c r="A125" s="47">
        <v>19814</v>
      </c>
      <c r="B125" s="48">
        <v>1</v>
      </c>
      <c r="C125" s="48">
        <v>1</v>
      </c>
      <c r="D125" s="48">
        <v>1</v>
      </c>
      <c r="E125" s="47">
        <v>1</v>
      </c>
      <c r="F125" s="47">
        <v>1</v>
      </c>
      <c r="G125" s="49">
        <v>1</v>
      </c>
      <c r="H125" s="49">
        <v>1</v>
      </c>
      <c r="I125" s="47">
        <v>3</v>
      </c>
      <c r="J125" s="47">
        <v>1</v>
      </c>
      <c r="K125" s="48">
        <v>1</v>
      </c>
      <c r="L125" s="47">
        <v>1</v>
      </c>
      <c r="M125" s="47">
        <v>1</v>
      </c>
      <c r="N125" s="50">
        <v>2</v>
      </c>
      <c r="O125" s="50">
        <v>1</v>
      </c>
      <c r="P125" s="50">
        <v>2</v>
      </c>
      <c r="Q125" s="50">
        <v>3</v>
      </c>
      <c r="R125" s="50">
        <v>3</v>
      </c>
      <c r="S125" s="48">
        <v>1</v>
      </c>
      <c r="T125" s="47">
        <v>4</v>
      </c>
      <c r="U125" s="47">
        <v>2</v>
      </c>
      <c r="V125" s="45"/>
      <c r="W125" s="45"/>
      <c r="X125" s="47">
        <v>32</v>
      </c>
      <c r="Y125" s="47">
        <v>5</v>
      </c>
      <c r="Z125" s="47">
        <v>11</v>
      </c>
      <c r="AA125" s="47">
        <v>2</v>
      </c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>
      <c r="A126" s="47">
        <v>19928</v>
      </c>
      <c r="B126" s="48">
        <v>2</v>
      </c>
      <c r="C126" s="48">
        <v>4</v>
      </c>
      <c r="D126" s="48">
        <v>4</v>
      </c>
      <c r="E126" s="47">
        <v>1</v>
      </c>
      <c r="F126" s="47">
        <v>1</v>
      </c>
      <c r="G126" s="49">
        <v>3</v>
      </c>
      <c r="H126" s="49">
        <v>3</v>
      </c>
      <c r="I126" s="47">
        <v>4</v>
      </c>
      <c r="J126" s="47">
        <v>3</v>
      </c>
      <c r="K126" s="48">
        <v>1</v>
      </c>
      <c r="L126" s="47">
        <v>1</v>
      </c>
      <c r="M126" s="47">
        <v>4</v>
      </c>
      <c r="N126" s="50">
        <v>4</v>
      </c>
      <c r="O126" s="50">
        <v>4</v>
      </c>
      <c r="P126" s="50">
        <v>3</v>
      </c>
      <c r="Q126" s="50">
        <v>3</v>
      </c>
      <c r="R126" s="50">
        <v>4</v>
      </c>
      <c r="S126" s="48">
        <v>1</v>
      </c>
      <c r="T126" s="47">
        <v>1</v>
      </c>
      <c r="U126" s="47">
        <v>4</v>
      </c>
      <c r="V126" s="45"/>
      <c r="W126" s="45"/>
      <c r="X126" s="47">
        <v>55</v>
      </c>
      <c r="Y126" s="47">
        <v>12</v>
      </c>
      <c r="Z126" s="47">
        <v>18</v>
      </c>
      <c r="AA126" s="47">
        <v>6</v>
      </c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>
      <c r="A127" s="47">
        <v>19997</v>
      </c>
      <c r="B127" s="48">
        <v>4</v>
      </c>
      <c r="C127" s="48">
        <v>3</v>
      </c>
      <c r="D127" s="48">
        <v>2</v>
      </c>
      <c r="E127" s="47">
        <v>1</v>
      </c>
      <c r="F127" s="47">
        <v>1</v>
      </c>
      <c r="G127" s="49">
        <v>3</v>
      </c>
      <c r="H127" s="49">
        <v>3</v>
      </c>
      <c r="I127" s="47">
        <v>1</v>
      </c>
      <c r="J127" s="47">
        <v>2</v>
      </c>
      <c r="K127" s="48">
        <v>1</v>
      </c>
      <c r="L127" s="47">
        <v>1</v>
      </c>
      <c r="M127" s="47">
        <v>1</v>
      </c>
      <c r="N127" s="50">
        <v>3</v>
      </c>
      <c r="O127" s="50">
        <v>4</v>
      </c>
      <c r="P127" s="50">
        <v>3</v>
      </c>
      <c r="Q127" s="50">
        <v>2</v>
      </c>
      <c r="R127" s="50">
        <v>2</v>
      </c>
      <c r="S127" s="48">
        <v>3</v>
      </c>
      <c r="T127" s="47">
        <v>1</v>
      </c>
      <c r="U127" s="47">
        <v>2</v>
      </c>
      <c r="V127" s="45"/>
      <c r="W127" s="45"/>
      <c r="X127" s="47">
        <v>43</v>
      </c>
      <c r="Y127" s="47">
        <v>13</v>
      </c>
      <c r="Z127" s="47">
        <v>14</v>
      </c>
      <c r="AA127" s="47">
        <v>6</v>
      </c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>
      <c r="A128" s="47">
        <v>20612</v>
      </c>
      <c r="B128" s="48">
        <v>1</v>
      </c>
      <c r="C128" s="48">
        <v>1</v>
      </c>
      <c r="D128" s="48">
        <v>1</v>
      </c>
      <c r="E128" s="47">
        <v>1</v>
      </c>
      <c r="F128" s="47">
        <v>1</v>
      </c>
      <c r="G128" s="49">
        <v>1</v>
      </c>
      <c r="H128" s="49">
        <v>1</v>
      </c>
      <c r="I128" s="47">
        <v>4</v>
      </c>
      <c r="J128" s="47">
        <v>1</v>
      </c>
      <c r="K128" s="48">
        <v>1</v>
      </c>
      <c r="L128" s="47">
        <v>1</v>
      </c>
      <c r="M128" s="47">
        <v>1</v>
      </c>
      <c r="N128" s="50">
        <v>1</v>
      </c>
      <c r="O128" s="50">
        <v>2</v>
      </c>
      <c r="P128" s="50">
        <v>1</v>
      </c>
      <c r="Q128" s="50">
        <v>1</v>
      </c>
      <c r="R128" s="50">
        <v>1</v>
      </c>
      <c r="S128" s="48">
        <v>1</v>
      </c>
      <c r="T128" s="47">
        <v>1</v>
      </c>
      <c r="U128" s="47">
        <v>1</v>
      </c>
      <c r="V128" s="45"/>
      <c r="W128" s="45"/>
      <c r="X128" s="47">
        <v>24</v>
      </c>
      <c r="Y128" s="47">
        <v>5</v>
      </c>
      <c r="Z128" s="47">
        <v>6</v>
      </c>
      <c r="AA128" s="47">
        <v>2</v>
      </c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>
      <c r="A129" s="47">
        <v>21317</v>
      </c>
      <c r="B129" s="48">
        <v>3</v>
      </c>
      <c r="C129" s="48">
        <v>2</v>
      </c>
      <c r="D129" s="48">
        <v>3</v>
      </c>
      <c r="E129" s="47">
        <v>3</v>
      </c>
      <c r="F129" s="47">
        <v>1</v>
      </c>
      <c r="G129" s="49">
        <v>3</v>
      </c>
      <c r="H129" s="49">
        <v>3</v>
      </c>
      <c r="I129" s="47">
        <v>1</v>
      </c>
      <c r="J129" s="47">
        <v>3</v>
      </c>
      <c r="K129" s="48">
        <v>2</v>
      </c>
      <c r="L129" s="47">
        <v>2</v>
      </c>
      <c r="M129" s="47">
        <v>2</v>
      </c>
      <c r="N129" s="50">
        <v>2</v>
      </c>
      <c r="O129" s="50">
        <v>3</v>
      </c>
      <c r="P129" s="50">
        <v>1</v>
      </c>
      <c r="Q129" s="50">
        <v>1</v>
      </c>
      <c r="R129" s="50">
        <v>2</v>
      </c>
      <c r="S129" s="48">
        <v>1</v>
      </c>
      <c r="T129" s="47">
        <v>1</v>
      </c>
      <c r="U129" s="47">
        <v>4</v>
      </c>
      <c r="V129" s="45"/>
      <c r="W129" s="45"/>
      <c r="X129" s="47">
        <v>43</v>
      </c>
      <c r="Y129" s="47">
        <v>11</v>
      </c>
      <c r="Z129" s="47">
        <v>9</v>
      </c>
      <c r="AA129" s="47">
        <v>6</v>
      </c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>
      <c r="A130" s="47">
        <v>21575</v>
      </c>
      <c r="B130" s="48">
        <v>2</v>
      </c>
      <c r="C130" s="48">
        <v>1</v>
      </c>
      <c r="D130" s="48">
        <v>1</v>
      </c>
      <c r="E130" s="47">
        <v>1</v>
      </c>
      <c r="F130" s="47">
        <v>1</v>
      </c>
      <c r="G130" s="49">
        <v>2</v>
      </c>
      <c r="H130" s="49">
        <v>1</v>
      </c>
      <c r="I130" s="47">
        <v>1</v>
      </c>
      <c r="J130" s="47">
        <v>1</v>
      </c>
      <c r="K130" s="48">
        <v>2</v>
      </c>
      <c r="L130" s="47">
        <v>1</v>
      </c>
      <c r="M130" s="47">
        <v>3</v>
      </c>
      <c r="N130" s="50">
        <v>2</v>
      </c>
      <c r="O130" s="50">
        <v>3</v>
      </c>
      <c r="P130" s="50">
        <v>3</v>
      </c>
      <c r="Q130" s="50">
        <v>3</v>
      </c>
      <c r="R130" s="50">
        <v>4</v>
      </c>
      <c r="S130" s="48">
        <v>1</v>
      </c>
      <c r="T130" s="47">
        <v>1</v>
      </c>
      <c r="U130" s="47">
        <v>2</v>
      </c>
      <c r="V130" s="45"/>
      <c r="W130" s="45"/>
      <c r="X130" s="47">
        <v>36</v>
      </c>
      <c r="Y130" s="47">
        <v>7</v>
      </c>
      <c r="Z130" s="47">
        <v>15</v>
      </c>
      <c r="AA130" s="47">
        <v>3</v>
      </c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>
      <c r="A131" s="47">
        <v>22634</v>
      </c>
      <c r="B131" s="48">
        <v>1</v>
      </c>
      <c r="C131" s="48">
        <v>2</v>
      </c>
      <c r="D131" s="48">
        <v>1</v>
      </c>
      <c r="E131" s="47">
        <v>2</v>
      </c>
      <c r="F131" s="47">
        <v>1</v>
      </c>
      <c r="G131" s="49">
        <v>2</v>
      </c>
      <c r="H131" s="49">
        <v>3</v>
      </c>
      <c r="I131" s="47">
        <v>2</v>
      </c>
      <c r="J131" s="47">
        <v>1</v>
      </c>
      <c r="K131" s="48">
        <v>1</v>
      </c>
      <c r="L131" s="47">
        <v>1</v>
      </c>
      <c r="M131" s="47">
        <v>1</v>
      </c>
      <c r="N131" s="50">
        <v>2</v>
      </c>
      <c r="O131" s="50">
        <v>4</v>
      </c>
      <c r="P131" s="50">
        <v>2</v>
      </c>
      <c r="Q131" s="50">
        <v>1</v>
      </c>
      <c r="R131" s="50">
        <v>1</v>
      </c>
      <c r="S131" s="48">
        <v>1</v>
      </c>
      <c r="T131" s="47">
        <v>4</v>
      </c>
      <c r="U131" s="47">
        <v>1</v>
      </c>
      <c r="V131" s="45"/>
      <c r="W131" s="45"/>
      <c r="X131" s="47">
        <v>34</v>
      </c>
      <c r="Y131" s="47">
        <v>6</v>
      </c>
      <c r="Z131" s="47">
        <v>10</v>
      </c>
      <c r="AA131" s="47">
        <v>5</v>
      </c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>
      <c r="A132" s="47">
        <v>22635</v>
      </c>
      <c r="B132" s="48">
        <v>1</v>
      </c>
      <c r="C132" s="48">
        <v>2</v>
      </c>
      <c r="D132" s="48">
        <v>3</v>
      </c>
      <c r="E132" s="47">
        <v>2</v>
      </c>
      <c r="F132" s="47">
        <v>1</v>
      </c>
      <c r="G132" s="49">
        <v>4</v>
      </c>
      <c r="H132" s="49">
        <v>3</v>
      </c>
      <c r="I132" s="47">
        <v>2</v>
      </c>
      <c r="J132" s="47">
        <v>2</v>
      </c>
      <c r="K132" s="48">
        <v>2</v>
      </c>
      <c r="L132" s="47">
        <v>3</v>
      </c>
      <c r="M132" s="47">
        <v>2</v>
      </c>
      <c r="N132" s="50">
        <v>3</v>
      </c>
      <c r="O132" s="50">
        <v>3</v>
      </c>
      <c r="P132" s="50">
        <v>2</v>
      </c>
      <c r="Q132" s="50">
        <v>2</v>
      </c>
      <c r="R132" s="50">
        <v>3</v>
      </c>
      <c r="S132" s="48">
        <v>1</v>
      </c>
      <c r="T132" s="47">
        <v>1</v>
      </c>
      <c r="U132" s="47">
        <v>3</v>
      </c>
      <c r="V132" s="45"/>
      <c r="W132" s="45"/>
      <c r="X132" s="47">
        <v>45</v>
      </c>
      <c r="Y132" s="47">
        <v>9</v>
      </c>
      <c r="Z132" s="47">
        <v>13</v>
      </c>
      <c r="AA132" s="47">
        <v>7</v>
      </c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>
      <c r="A133" s="47">
        <v>22911</v>
      </c>
      <c r="B133" s="48">
        <v>1</v>
      </c>
      <c r="C133" s="48">
        <v>1</v>
      </c>
      <c r="D133" s="48">
        <v>1</v>
      </c>
      <c r="E133" s="47">
        <v>1</v>
      </c>
      <c r="F133" s="47">
        <v>1</v>
      </c>
      <c r="G133" s="49">
        <v>3</v>
      </c>
      <c r="H133" s="49">
        <v>2</v>
      </c>
      <c r="I133" s="47">
        <v>3</v>
      </c>
      <c r="J133" s="47">
        <v>1</v>
      </c>
      <c r="K133" s="48">
        <v>1</v>
      </c>
      <c r="L133" s="47">
        <v>1</v>
      </c>
      <c r="M133" s="47">
        <v>3</v>
      </c>
      <c r="N133" s="50">
        <v>3</v>
      </c>
      <c r="O133" s="50">
        <v>4</v>
      </c>
      <c r="P133" s="50">
        <v>3</v>
      </c>
      <c r="Q133" s="50">
        <v>2</v>
      </c>
      <c r="R133" s="50">
        <v>1</v>
      </c>
      <c r="S133" s="48">
        <v>1</v>
      </c>
      <c r="T133" s="47">
        <v>1</v>
      </c>
      <c r="U133" s="47">
        <v>2</v>
      </c>
      <c r="V133" s="45"/>
      <c r="W133" s="45"/>
      <c r="X133" s="47">
        <v>36</v>
      </c>
      <c r="Y133" s="47">
        <v>5</v>
      </c>
      <c r="Z133" s="47">
        <v>13</v>
      </c>
      <c r="AA133" s="47">
        <v>5</v>
      </c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>
      <c r="A134" s="47">
        <v>23244</v>
      </c>
      <c r="B134" s="48">
        <v>4</v>
      </c>
      <c r="C134" s="48">
        <v>1</v>
      </c>
      <c r="D134" s="48">
        <v>1</v>
      </c>
      <c r="E134" s="47">
        <v>1</v>
      </c>
      <c r="F134" s="47">
        <v>1</v>
      </c>
      <c r="G134" s="49">
        <v>3</v>
      </c>
      <c r="H134" s="49">
        <v>4</v>
      </c>
      <c r="I134" s="47">
        <v>2</v>
      </c>
      <c r="J134" s="47">
        <v>2</v>
      </c>
      <c r="K134" s="48">
        <v>3</v>
      </c>
      <c r="L134" s="47">
        <v>2</v>
      </c>
      <c r="M134" s="47">
        <v>2</v>
      </c>
      <c r="N134" s="50">
        <v>3</v>
      </c>
      <c r="O134" s="50">
        <v>3</v>
      </c>
      <c r="P134" s="50">
        <v>2</v>
      </c>
      <c r="Q134" s="50">
        <v>3</v>
      </c>
      <c r="R134" s="50">
        <v>2</v>
      </c>
      <c r="S134" s="48">
        <v>1</v>
      </c>
      <c r="T134" s="47">
        <v>1</v>
      </c>
      <c r="U134" s="47">
        <v>3</v>
      </c>
      <c r="V134" s="45"/>
      <c r="W134" s="45"/>
      <c r="X134" s="47">
        <v>44</v>
      </c>
      <c r="Y134" s="47">
        <v>10</v>
      </c>
      <c r="Z134" s="47">
        <v>13</v>
      </c>
      <c r="AA134" s="47">
        <v>7</v>
      </c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>
      <c r="A135" s="47">
        <v>23246</v>
      </c>
      <c r="B135" s="48">
        <v>3</v>
      </c>
      <c r="C135" s="48">
        <v>3</v>
      </c>
      <c r="D135" s="48">
        <v>1</v>
      </c>
      <c r="E135" s="47">
        <v>2</v>
      </c>
      <c r="F135" s="47">
        <v>1</v>
      </c>
      <c r="G135" s="49">
        <v>3</v>
      </c>
      <c r="H135" s="49">
        <v>4</v>
      </c>
      <c r="I135" s="47">
        <v>2</v>
      </c>
      <c r="J135" s="47">
        <v>4</v>
      </c>
      <c r="K135" s="48">
        <v>4</v>
      </c>
      <c r="L135" s="47">
        <v>3</v>
      </c>
      <c r="M135" s="47">
        <v>3</v>
      </c>
      <c r="N135" s="50">
        <v>4</v>
      </c>
      <c r="O135" s="50">
        <v>4</v>
      </c>
      <c r="P135" s="50">
        <v>3</v>
      </c>
      <c r="Q135" s="50">
        <v>3</v>
      </c>
      <c r="R135" s="50">
        <v>3</v>
      </c>
      <c r="S135" s="48">
        <v>2</v>
      </c>
      <c r="T135" s="47">
        <v>1</v>
      </c>
      <c r="U135" s="47">
        <v>2</v>
      </c>
      <c r="V135" s="45"/>
      <c r="W135" s="45"/>
      <c r="X135" s="47">
        <v>55</v>
      </c>
      <c r="Y135" s="47">
        <v>13</v>
      </c>
      <c r="Z135" s="47">
        <v>17</v>
      </c>
      <c r="AA135" s="47">
        <v>7</v>
      </c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>
      <c r="A136" s="47">
        <v>23248</v>
      </c>
      <c r="B136" s="48">
        <v>1</v>
      </c>
      <c r="C136" s="48">
        <v>3</v>
      </c>
      <c r="D136" s="48">
        <v>1</v>
      </c>
      <c r="E136" s="47">
        <v>3</v>
      </c>
      <c r="F136" s="47">
        <v>1</v>
      </c>
      <c r="G136" s="49">
        <v>1</v>
      </c>
      <c r="H136" s="49">
        <v>1</v>
      </c>
      <c r="I136" s="47">
        <v>1</v>
      </c>
      <c r="J136" s="47">
        <v>1</v>
      </c>
      <c r="K136" s="48">
        <v>3</v>
      </c>
      <c r="L136" s="47">
        <v>1</v>
      </c>
      <c r="M136" s="47">
        <v>1</v>
      </c>
      <c r="N136" s="50">
        <v>1</v>
      </c>
      <c r="O136" s="50">
        <v>1</v>
      </c>
      <c r="P136" s="50">
        <v>1</v>
      </c>
      <c r="Q136" s="50">
        <v>3</v>
      </c>
      <c r="R136" s="50">
        <v>3</v>
      </c>
      <c r="S136" s="48">
        <v>1</v>
      </c>
      <c r="T136" s="47">
        <v>1</v>
      </c>
      <c r="U136" s="47">
        <v>4</v>
      </c>
      <c r="V136" s="45"/>
      <c r="W136" s="45"/>
      <c r="X136" s="47">
        <v>33</v>
      </c>
      <c r="Y136" s="47">
        <v>9</v>
      </c>
      <c r="Z136" s="47">
        <v>9</v>
      </c>
      <c r="AA136" s="47">
        <v>2</v>
      </c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>
      <c r="A137" s="47">
        <v>23321</v>
      </c>
      <c r="B137" s="48">
        <v>1</v>
      </c>
      <c r="C137" s="48">
        <v>1</v>
      </c>
      <c r="D137" s="48">
        <v>1</v>
      </c>
      <c r="E137" s="47">
        <v>1</v>
      </c>
      <c r="F137" s="47">
        <v>1</v>
      </c>
      <c r="G137" s="49">
        <v>4</v>
      </c>
      <c r="H137" s="49">
        <v>3</v>
      </c>
      <c r="I137" s="47">
        <v>3</v>
      </c>
      <c r="J137" s="47">
        <v>2</v>
      </c>
      <c r="K137" s="48">
        <v>1</v>
      </c>
      <c r="L137" s="47">
        <v>1</v>
      </c>
      <c r="M137" s="47">
        <v>4</v>
      </c>
      <c r="N137" s="50">
        <v>2</v>
      </c>
      <c r="O137" s="50">
        <v>2</v>
      </c>
      <c r="P137" s="50">
        <v>1</v>
      </c>
      <c r="Q137" s="50">
        <v>1</v>
      </c>
      <c r="R137" s="50">
        <v>3</v>
      </c>
      <c r="S137" s="48">
        <v>1</v>
      </c>
      <c r="T137" s="47">
        <v>1</v>
      </c>
      <c r="U137" s="47">
        <v>3</v>
      </c>
      <c r="V137" s="45"/>
      <c r="W137" s="45"/>
      <c r="X137" s="47">
        <v>37</v>
      </c>
      <c r="Y137" s="47">
        <v>5</v>
      </c>
      <c r="Z137" s="47">
        <v>9</v>
      </c>
      <c r="AA137" s="47">
        <v>7</v>
      </c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>
      <c r="A138" s="47">
        <v>23607</v>
      </c>
      <c r="B138" s="48">
        <v>2</v>
      </c>
      <c r="C138" s="48">
        <v>2</v>
      </c>
      <c r="D138" s="48">
        <v>1</v>
      </c>
      <c r="E138" s="47">
        <v>1</v>
      </c>
      <c r="F138" s="47">
        <v>4</v>
      </c>
      <c r="G138" s="49">
        <v>4</v>
      </c>
      <c r="H138" s="49">
        <v>2</v>
      </c>
      <c r="I138" s="47">
        <v>4</v>
      </c>
      <c r="J138" s="47">
        <v>3</v>
      </c>
      <c r="K138" s="48">
        <v>2</v>
      </c>
      <c r="L138" s="47">
        <v>1</v>
      </c>
      <c r="M138" s="47">
        <v>1</v>
      </c>
      <c r="N138" s="50">
        <v>1</v>
      </c>
      <c r="O138" s="50">
        <v>1</v>
      </c>
      <c r="P138" s="50">
        <v>1</v>
      </c>
      <c r="Q138" s="50">
        <v>1</v>
      </c>
      <c r="R138" s="50">
        <v>1</v>
      </c>
      <c r="S138" s="48">
        <v>1</v>
      </c>
      <c r="T138" s="47">
        <v>1</v>
      </c>
      <c r="U138" s="47">
        <v>1</v>
      </c>
      <c r="V138" s="45"/>
      <c r="W138" s="45"/>
      <c r="X138" s="47">
        <v>35</v>
      </c>
      <c r="Y138" s="47">
        <v>8</v>
      </c>
      <c r="Z138" s="47">
        <v>5</v>
      </c>
      <c r="AA138" s="47">
        <v>6</v>
      </c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>
      <c r="A139" s="47">
        <v>23655</v>
      </c>
      <c r="B139" s="48">
        <v>1</v>
      </c>
      <c r="C139" s="48">
        <v>3</v>
      </c>
      <c r="D139" s="48">
        <v>1</v>
      </c>
      <c r="E139" s="47">
        <v>3</v>
      </c>
      <c r="F139" s="47">
        <v>1</v>
      </c>
      <c r="G139" s="49">
        <v>4</v>
      </c>
      <c r="H139" s="49">
        <v>3</v>
      </c>
      <c r="I139" s="47">
        <v>3</v>
      </c>
      <c r="J139" s="47">
        <v>1</v>
      </c>
      <c r="K139" s="48">
        <v>1</v>
      </c>
      <c r="L139" s="47">
        <v>1</v>
      </c>
      <c r="M139" s="47">
        <v>1</v>
      </c>
      <c r="N139" s="50">
        <v>1</v>
      </c>
      <c r="O139" s="50">
        <v>1</v>
      </c>
      <c r="P139" s="50">
        <v>1</v>
      </c>
      <c r="Q139" s="50">
        <v>1</v>
      </c>
      <c r="R139" s="50">
        <v>3</v>
      </c>
      <c r="S139" s="48">
        <v>1</v>
      </c>
      <c r="T139" s="47">
        <v>1</v>
      </c>
      <c r="U139" s="47">
        <v>2</v>
      </c>
      <c r="V139" s="45"/>
      <c r="W139" s="45"/>
      <c r="X139" s="47">
        <v>34</v>
      </c>
      <c r="Y139" s="47">
        <v>7</v>
      </c>
      <c r="Z139" s="47">
        <v>7</v>
      </c>
      <c r="AA139" s="47">
        <v>7</v>
      </c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>
      <c r="A140" s="47">
        <v>23717</v>
      </c>
      <c r="B140" s="48">
        <v>1</v>
      </c>
      <c r="C140" s="48">
        <v>1</v>
      </c>
      <c r="D140" s="48">
        <v>4</v>
      </c>
      <c r="E140" s="47">
        <v>1</v>
      </c>
      <c r="F140" s="47">
        <v>1</v>
      </c>
      <c r="G140" s="49">
        <v>4</v>
      </c>
      <c r="H140" s="49">
        <v>3</v>
      </c>
      <c r="I140" s="47">
        <v>2</v>
      </c>
      <c r="J140" s="47">
        <v>1</v>
      </c>
      <c r="K140" s="48">
        <v>4</v>
      </c>
      <c r="L140" s="47">
        <v>1</v>
      </c>
      <c r="M140" s="47">
        <v>1</v>
      </c>
      <c r="N140" s="50">
        <v>4</v>
      </c>
      <c r="O140" s="50">
        <v>2</v>
      </c>
      <c r="P140" s="50">
        <v>1</v>
      </c>
      <c r="Q140" s="50">
        <v>1</v>
      </c>
      <c r="R140" s="50">
        <v>2</v>
      </c>
      <c r="S140" s="48">
        <v>1</v>
      </c>
      <c r="T140" s="47">
        <v>1</v>
      </c>
      <c r="U140" s="47">
        <v>1</v>
      </c>
      <c r="V140" s="45"/>
      <c r="W140" s="45"/>
      <c r="X140" s="47">
        <v>37</v>
      </c>
      <c r="Y140" s="47">
        <v>11</v>
      </c>
      <c r="Z140" s="47">
        <v>10</v>
      </c>
      <c r="AA140" s="47">
        <v>7</v>
      </c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>
      <c r="A141" s="47">
        <v>19877</v>
      </c>
      <c r="B141" s="48">
        <v>1</v>
      </c>
      <c r="C141" s="48">
        <v>1</v>
      </c>
      <c r="D141" s="48">
        <v>1</v>
      </c>
      <c r="E141" s="47">
        <v>1</v>
      </c>
      <c r="F141" s="47">
        <v>1</v>
      </c>
      <c r="G141" s="49">
        <v>1</v>
      </c>
      <c r="H141" s="49">
        <v>1</v>
      </c>
      <c r="I141" s="47">
        <v>3</v>
      </c>
      <c r="J141" s="47">
        <v>1</v>
      </c>
      <c r="K141" s="48">
        <v>1</v>
      </c>
      <c r="L141" s="47">
        <v>1</v>
      </c>
      <c r="M141" s="47">
        <v>1</v>
      </c>
      <c r="N141" s="50">
        <v>4</v>
      </c>
      <c r="O141" s="50">
        <v>4</v>
      </c>
      <c r="P141" s="50">
        <v>4</v>
      </c>
      <c r="Q141" s="50">
        <v>3</v>
      </c>
      <c r="R141" s="50">
        <v>2</v>
      </c>
      <c r="S141" s="48">
        <v>1</v>
      </c>
      <c r="T141" s="47">
        <v>1</v>
      </c>
      <c r="U141" s="47">
        <v>1</v>
      </c>
      <c r="V141" s="45"/>
      <c r="W141" s="45"/>
      <c r="X141" s="47">
        <v>34</v>
      </c>
      <c r="Y141" s="47">
        <v>5</v>
      </c>
      <c r="Z141" s="47">
        <v>17</v>
      </c>
      <c r="AA141" s="47">
        <v>2</v>
      </c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>
      <c r="A142" s="47">
        <v>21261</v>
      </c>
      <c r="B142" s="48">
        <v>1</v>
      </c>
      <c r="C142" s="48">
        <v>2</v>
      </c>
      <c r="D142" s="48">
        <v>1</v>
      </c>
      <c r="E142" s="47">
        <v>1</v>
      </c>
      <c r="F142" s="47">
        <v>1</v>
      </c>
      <c r="G142" s="49">
        <v>1</v>
      </c>
      <c r="H142" s="49">
        <v>2</v>
      </c>
      <c r="I142" s="47">
        <v>1</v>
      </c>
      <c r="J142" s="47">
        <v>1</v>
      </c>
      <c r="K142" s="48">
        <v>1</v>
      </c>
      <c r="L142" s="47">
        <v>1</v>
      </c>
      <c r="M142" s="47">
        <v>1</v>
      </c>
      <c r="N142" s="50">
        <v>2</v>
      </c>
      <c r="O142" s="50">
        <v>2</v>
      </c>
      <c r="P142" s="50">
        <v>2</v>
      </c>
      <c r="Q142" s="50">
        <v>2</v>
      </c>
      <c r="R142" s="50">
        <v>2</v>
      </c>
      <c r="S142" s="48">
        <v>1</v>
      </c>
      <c r="T142" s="47">
        <v>3</v>
      </c>
      <c r="U142" s="47">
        <v>2</v>
      </c>
      <c r="V142" s="45"/>
      <c r="W142" s="45"/>
      <c r="X142" s="47">
        <v>30</v>
      </c>
      <c r="Y142" s="47">
        <v>6</v>
      </c>
      <c r="Z142" s="47">
        <v>10</v>
      </c>
      <c r="AA142" s="47">
        <v>3</v>
      </c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>
      <c r="A143" s="47">
        <v>22001</v>
      </c>
      <c r="B143" s="48">
        <v>2</v>
      </c>
      <c r="C143" s="48">
        <v>2</v>
      </c>
      <c r="D143" s="48">
        <v>2</v>
      </c>
      <c r="E143" s="47">
        <v>2</v>
      </c>
      <c r="F143" s="47">
        <v>2</v>
      </c>
      <c r="G143" s="49">
        <v>4</v>
      </c>
      <c r="H143" s="49">
        <v>4</v>
      </c>
      <c r="I143" s="47">
        <v>4</v>
      </c>
      <c r="J143" s="47">
        <v>1</v>
      </c>
      <c r="K143" s="48">
        <v>3</v>
      </c>
      <c r="L143" s="47">
        <v>3</v>
      </c>
      <c r="M143" s="47">
        <v>3</v>
      </c>
      <c r="N143" s="50">
        <v>3</v>
      </c>
      <c r="O143" s="50">
        <v>3</v>
      </c>
      <c r="P143" s="50">
        <v>3</v>
      </c>
      <c r="Q143" s="50">
        <v>2</v>
      </c>
      <c r="R143" s="50">
        <v>2</v>
      </c>
      <c r="S143" s="48">
        <v>2</v>
      </c>
      <c r="T143" s="47">
        <v>2</v>
      </c>
      <c r="U143" s="47">
        <v>3</v>
      </c>
      <c r="V143" s="45"/>
      <c r="W143" s="45"/>
      <c r="X143" s="47">
        <v>52</v>
      </c>
      <c r="Y143" s="47">
        <v>11</v>
      </c>
      <c r="Z143" s="47">
        <v>13</v>
      </c>
      <c r="AA143" s="47">
        <v>8</v>
      </c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>
      <c r="A144" s="47">
        <v>22057</v>
      </c>
      <c r="B144" s="48">
        <v>1</v>
      </c>
      <c r="C144" s="48">
        <v>2</v>
      </c>
      <c r="D144" s="48">
        <v>1</v>
      </c>
      <c r="E144" s="47">
        <v>1</v>
      </c>
      <c r="F144" s="47">
        <v>1</v>
      </c>
      <c r="G144" s="49">
        <v>3</v>
      </c>
      <c r="H144" s="49">
        <v>4</v>
      </c>
      <c r="I144" s="47">
        <v>3</v>
      </c>
      <c r="J144" s="47">
        <v>1</v>
      </c>
      <c r="K144" s="48">
        <v>3</v>
      </c>
      <c r="L144" s="47">
        <v>1</v>
      </c>
      <c r="M144" s="47">
        <v>1</v>
      </c>
      <c r="N144" s="50">
        <v>3</v>
      </c>
      <c r="O144" s="50">
        <v>4</v>
      </c>
      <c r="P144" s="50">
        <v>4</v>
      </c>
      <c r="Q144" s="50">
        <v>3</v>
      </c>
      <c r="R144" s="50">
        <v>3</v>
      </c>
      <c r="S144" s="48">
        <v>1</v>
      </c>
      <c r="T144" s="47">
        <v>1</v>
      </c>
      <c r="U144" s="47">
        <v>3</v>
      </c>
      <c r="V144" s="45"/>
      <c r="W144" s="45"/>
      <c r="X144" s="47">
        <v>44</v>
      </c>
      <c r="Y144" s="47">
        <v>8</v>
      </c>
      <c r="Z144" s="47">
        <v>17</v>
      </c>
      <c r="AA144" s="47">
        <v>7</v>
      </c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>
      <c r="A145" s="47">
        <v>22916</v>
      </c>
      <c r="B145" s="48">
        <v>2</v>
      </c>
      <c r="C145" s="48">
        <v>3</v>
      </c>
      <c r="D145" s="48">
        <v>2</v>
      </c>
      <c r="E145" s="47">
        <v>4</v>
      </c>
      <c r="F145" s="47">
        <v>1</v>
      </c>
      <c r="G145" s="49">
        <v>2</v>
      </c>
      <c r="H145" s="49">
        <v>1</v>
      </c>
      <c r="I145" s="47">
        <v>2</v>
      </c>
      <c r="J145" s="47">
        <v>3</v>
      </c>
      <c r="K145" s="48">
        <v>1</v>
      </c>
      <c r="L145" s="47">
        <v>2</v>
      </c>
      <c r="M145" s="47">
        <v>1</v>
      </c>
      <c r="N145" s="50">
        <v>2</v>
      </c>
      <c r="O145" s="50">
        <v>4</v>
      </c>
      <c r="P145" s="50">
        <v>2</v>
      </c>
      <c r="Q145" s="50">
        <v>3</v>
      </c>
      <c r="R145" s="50">
        <v>1</v>
      </c>
      <c r="S145" s="48">
        <v>1</v>
      </c>
      <c r="T145" s="47">
        <v>2</v>
      </c>
      <c r="U145" s="47">
        <v>3</v>
      </c>
      <c r="V145" s="45"/>
      <c r="W145" s="45"/>
      <c r="X145" s="47">
        <v>42</v>
      </c>
      <c r="Y145" s="47">
        <v>9</v>
      </c>
      <c r="Z145" s="47">
        <v>12</v>
      </c>
      <c r="AA145" s="47">
        <v>3</v>
      </c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>
      <c r="A146" s="47">
        <v>23242</v>
      </c>
      <c r="B146" s="48">
        <v>4</v>
      </c>
      <c r="C146" s="48">
        <v>3</v>
      </c>
      <c r="D146" s="48">
        <v>3</v>
      </c>
      <c r="E146" s="47">
        <v>3</v>
      </c>
      <c r="F146" s="47">
        <v>1</v>
      </c>
      <c r="G146" s="49">
        <v>4</v>
      </c>
      <c r="H146" s="49">
        <v>4</v>
      </c>
      <c r="I146" s="47">
        <v>4</v>
      </c>
      <c r="J146" s="47">
        <v>4</v>
      </c>
      <c r="K146" s="48">
        <v>4</v>
      </c>
      <c r="L146" s="47">
        <v>2</v>
      </c>
      <c r="M146" s="47">
        <v>4</v>
      </c>
      <c r="N146" s="50">
        <v>2</v>
      </c>
      <c r="O146" s="50">
        <v>3</v>
      </c>
      <c r="P146" s="50">
        <v>2</v>
      </c>
      <c r="Q146" s="50">
        <v>2</v>
      </c>
      <c r="R146" s="50">
        <v>3</v>
      </c>
      <c r="S146" s="48">
        <v>2</v>
      </c>
      <c r="T146" s="47">
        <v>1</v>
      </c>
      <c r="U146" s="47">
        <v>2</v>
      </c>
      <c r="V146" s="45"/>
      <c r="W146" s="45"/>
      <c r="X146" s="47">
        <v>57</v>
      </c>
      <c r="Y146" s="47">
        <v>16</v>
      </c>
      <c r="Z146" s="47">
        <v>12</v>
      </c>
      <c r="AA146" s="47">
        <v>8</v>
      </c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>
      <c r="A147" s="47">
        <v>23254</v>
      </c>
      <c r="B147" s="48">
        <v>2</v>
      </c>
      <c r="C147" s="48">
        <v>2</v>
      </c>
      <c r="D147" s="48">
        <v>3</v>
      </c>
      <c r="E147" s="47">
        <v>2</v>
      </c>
      <c r="F147" s="47">
        <v>1</v>
      </c>
      <c r="G147" s="49">
        <v>4</v>
      </c>
      <c r="H147" s="49">
        <v>4</v>
      </c>
      <c r="I147" s="47">
        <v>3</v>
      </c>
      <c r="J147" s="47">
        <v>3</v>
      </c>
      <c r="K147" s="48">
        <v>2</v>
      </c>
      <c r="L147" s="47">
        <v>2</v>
      </c>
      <c r="M147" s="47">
        <v>3</v>
      </c>
      <c r="N147" s="50">
        <v>2</v>
      </c>
      <c r="O147" s="50">
        <v>3</v>
      </c>
      <c r="P147" s="50">
        <v>2</v>
      </c>
      <c r="Q147" s="50">
        <v>4</v>
      </c>
      <c r="R147" s="50">
        <v>3</v>
      </c>
      <c r="S147" s="48">
        <v>1</v>
      </c>
      <c r="T147" s="47">
        <v>1</v>
      </c>
      <c r="U147" s="47">
        <v>2</v>
      </c>
      <c r="V147" s="45"/>
      <c r="W147" s="45"/>
      <c r="X147" s="47">
        <v>49</v>
      </c>
      <c r="Y147" s="47">
        <v>10</v>
      </c>
      <c r="Z147" s="47">
        <v>14</v>
      </c>
      <c r="AA147" s="47">
        <v>8</v>
      </c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>
      <c r="A148" s="47">
        <v>22009</v>
      </c>
      <c r="B148" s="48">
        <v>3</v>
      </c>
      <c r="C148" s="48">
        <v>2</v>
      </c>
      <c r="D148" s="48">
        <v>2</v>
      </c>
      <c r="E148" s="47">
        <v>2</v>
      </c>
      <c r="F148" s="47">
        <v>1</v>
      </c>
      <c r="G148" s="49">
        <v>4</v>
      </c>
      <c r="H148" s="49">
        <v>3</v>
      </c>
      <c r="I148" s="47">
        <v>1</v>
      </c>
      <c r="J148" s="47">
        <v>3</v>
      </c>
      <c r="K148" s="48">
        <v>3</v>
      </c>
      <c r="L148" s="47">
        <v>1</v>
      </c>
      <c r="M148" s="47">
        <v>4</v>
      </c>
      <c r="N148" s="50">
        <v>3</v>
      </c>
      <c r="O148" s="50">
        <v>3</v>
      </c>
      <c r="P148" s="50">
        <v>4</v>
      </c>
      <c r="Q148" s="50">
        <v>4</v>
      </c>
      <c r="R148" s="50">
        <v>4</v>
      </c>
      <c r="S148" s="48">
        <v>1</v>
      </c>
      <c r="T148" s="47">
        <v>2</v>
      </c>
      <c r="U148" s="47">
        <v>3</v>
      </c>
      <c r="V148" s="45"/>
      <c r="W148" s="45"/>
      <c r="X148" s="47">
        <v>53</v>
      </c>
      <c r="Y148" s="47">
        <v>11</v>
      </c>
      <c r="Z148" s="47">
        <v>18</v>
      </c>
      <c r="AA148" s="47">
        <v>7</v>
      </c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>
      <c r="A149" s="47">
        <v>23258</v>
      </c>
      <c r="B149" s="48">
        <v>2</v>
      </c>
      <c r="C149" s="48">
        <v>2</v>
      </c>
      <c r="D149" s="48">
        <v>3</v>
      </c>
      <c r="E149" s="47">
        <v>1</v>
      </c>
      <c r="F149" s="47">
        <v>1</v>
      </c>
      <c r="G149" s="49">
        <v>4</v>
      </c>
      <c r="H149" s="49">
        <v>4</v>
      </c>
      <c r="I149" s="47">
        <v>2</v>
      </c>
      <c r="J149" s="47">
        <v>1</v>
      </c>
      <c r="K149" s="48">
        <v>1</v>
      </c>
      <c r="L149" s="47">
        <v>1</v>
      </c>
      <c r="M149" s="47">
        <v>3</v>
      </c>
      <c r="N149" s="50">
        <v>2</v>
      </c>
      <c r="O149" s="50">
        <v>3</v>
      </c>
      <c r="P149" s="50">
        <v>3</v>
      </c>
      <c r="Q149" s="50">
        <v>2</v>
      </c>
      <c r="R149" s="50">
        <v>3</v>
      </c>
      <c r="S149" s="48">
        <v>1</v>
      </c>
      <c r="T149" s="47">
        <v>1</v>
      </c>
      <c r="U149" s="47">
        <v>1</v>
      </c>
      <c r="V149" s="45"/>
      <c r="W149" s="45"/>
      <c r="X149" s="47">
        <v>41</v>
      </c>
      <c r="Y149" s="47">
        <v>9</v>
      </c>
      <c r="Z149" s="47">
        <v>13</v>
      </c>
      <c r="AA149" s="47">
        <v>8</v>
      </c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>
      <c r="A150" s="47">
        <v>23243</v>
      </c>
      <c r="B150" s="48">
        <v>2</v>
      </c>
      <c r="C150" s="48">
        <v>3</v>
      </c>
      <c r="D150" s="48">
        <v>2</v>
      </c>
      <c r="E150" s="47">
        <v>1</v>
      </c>
      <c r="F150" s="47">
        <v>1</v>
      </c>
      <c r="G150" s="49">
        <v>3</v>
      </c>
      <c r="H150" s="49">
        <v>4</v>
      </c>
      <c r="I150" s="47">
        <v>3</v>
      </c>
      <c r="J150" s="47">
        <v>2</v>
      </c>
      <c r="K150" s="48">
        <v>1</v>
      </c>
      <c r="L150" s="47">
        <v>1</v>
      </c>
      <c r="M150" s="47">
        <v>3</v>
      </c>
      <c r="N150" s="50">
        <v>4</v>
      </c>
      <c r="O150" s="50">
        <v>4</v>
      </c>
      <c r="P150" s="50">
        <v>4</v>
      </c>
      <c r="Q150" s="50">
        <v>4</v>
      </c>
      <c r="R150" s="50">
        <v>4</v>
      </c>
      <c r="S150" s="48">
        <v>1</v>
      </c>
      <c r="T150" s="47">
        <v>1</v>
      </c>
      <c r="U150" s="47">
        <v>3</v>
      </c>
      <c r="V150" s="45"/>
      <c r="W150" s="45"/>
      <c r="X150" s="47">
        <v>51</v>
      </c>
      <c r="Y150" s="47">
        <v>9</v>
      </c>
      <c r="Z150" s="47">
        <v>20</v>
      </c>
      <c r="AA150" s="47">
        <v>7</v>
      </c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>
      <c r="A151" s="47">
        <v>19797</v>
      </c>
      <c r="B151" s="48">
        <v>1</v>
      </c>
      <c r="C151" s="48">
        <v>2</v>
      </c>
      <c r="D151" s="48">
        <v>2</v>
      </c>
      <c r="E151" s="47">
        <v>2</v>
      </c>
      <c r="F151" s="47">
        <v>3</v>
      </c>
      <c r="G151" s="49">
        <v>4</v>
      </c>
      <c r="H151" s="49">
        <v>4</v>
      </c>
      <c r="I151" s="47">
        <v>2</v>
      </c>
      <c r="J151" s="47">
        <v>2</v>
      </c>
      <c r="K151" s="48">
        <v>1</v>
      </c>
      <c r="L151" s="47">
        <v>1</v>
      </c>
      <c r="M151" s="47">
        <v>1</v>
      </c>
      <c r="N151" s="50">
        <v>3</v>
      </c>
      <c r="O151" s="50">
        <v>3</v>
      </c>
      <c r="P151" s="50">
        <v>3</v>
      </c>
      <c r="Q151" s="50">
        <v>3</v>
      </c>
      <c r="R151" s="50">
        <v>3</v>
      </c>
      <c r="S151" s="48">
        <v>2</v>
      </c>
      <c r="T151" s="47">
        <v>2</v>
      </c>
      <c r="U151" s="47">
        <v>2</v>
      </c>
      <c r="V151" s="45"/>
      <c r="W151" s="45"/>
      <c r="X151" s="47">
        <v>46</v>
      </c>
      <c r="Y151" s="47">
        <v>8</v>
      </c>
      <c r="Z151" s="47">
        <v>15</v>
      </c>
      <c r="AA151" s="47">
        <v>8</v>
      </c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>
      <c r="A152" s="47">
        <v>23280</v>
      </c>
      <c r="B152" s="48">
        <v>1</v>
      </c>
      <c r="C152" s="48">
        <v>1</v>
      </c>
      <c r="D152" s="48">
        <v>1</v>
      </c>
      <c r="E152" s="47">
        <v>1</v>
      </c>
      <c r="F152" s="47">
        <v>1</v>
      </c>
      <c r="G152" s="49">
        <v>3</v>
      </c>
      <c r="H152" s="49">
        <v>3</v>
      </c>
      <c r="I152" s="47">
        <v>2</v>
      </c>
      <c r="J152" s="47">
        <v>2</v>
      </c>
      <c r="K152" s="48">
        <v>1</v>
      </c>
      <c r="L152" s="47">
        <v>1</v>
      </c>
      <c r="M152" s="47">
        <v>1</v>
      </c>
      <c r="N152" s="50">
        <v>2</v>
      </c>
      <c r="O152" s="50">
        <v>2</v>
      </c>
      <c r="P152" s="50">
        <v>2</v>
      </c>
      <c r="Q152" s="50">
        <v>1</v>
      </c>
      <c r="R152" s="50">
        <v>2</v>
      </c>
      <c r="S152" s="48">
        <v>1</v>
      </c>
      <c r="T152" s="47">
        <v>1</v>
      </c>
      <c r="U152" s="47">
        <v>4</v>
      </c>
      <c r="V152" s="45"/>
      <c r="W152" s="45"/>
      <c r="X152" s="47">
        <v>33</v>
      </c>
      <c r="Y152" s="47">
        <v>5</v>
      </c>
      <c r="Z152" s="47">
        <v>9</v>
      </c>
      <c r="AA152" s="47">
        <v>6</v>
      </c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>
      <c r="A153" s="47">
        <v>20562</v>
      </c>
      <c r="B153" s="48">
        <v>2</v>
      </c>
      <c r="C153" s="48">
        <v>3</v>
      </c>
      <c r="D153" s="48">
        <v>3</v>
      </c>
      <c r="E153" s="47">
        <v>2</v>
      </c>
      <c r="F153" s="47">
        <v>1</v>
      </c>
      <c r="G153" s="49">
        <v>2</v>
      </c>
      <c r="H153" s="49">
        <v>3</v>
      </c>
      <c r="I153" s="47">
        <v>2</v>
      </c>
      <c r="J153" s="47">
        <v>1</v>
      </c>
      <c r="K153" s="48">
        <v>3</v>
      </c>
      <c r="L153" s="47">
        <v>1</v>
      </c>
      <c r="M153" s="47">
        <v>2</v>
      </c>
      <c r="N153" s="50">
        <v>3</v>
      </c>
      <c r="O153" s="50">
        <v>3</v>
      </c>
      <c r="P153" s="50">
        <v>2</v>
      </c>
      <c r="Q153" s="50">
        <v>3</v>
      </c>
      <c r="R153" s="50">
        <v>3</v>
      </c>
      <c r="S153" s="48">
        <v>1</v>
      </c>
      <c r="T153" s="47">
        <v>1</v>
      </c>
      <c r="U153" s="47">
        <v>2</v>
      </c>
      <c r="V153" s="45"/>
      <c r="W153" s="45"/>
      <c r="X153" s="47">
        <v>43</v>
      </c>
      <c r="Y153" s="47">
        <v>12</v>
      </c>
      <c r="Z153" s="47">
        <v>14</v>
      </c>
      <c r="AA153" s="47">
        <v>5</v>
      </c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>
      <c r="A154" s="47">
        <v>23777</v>
      </c>
      <c r="B154" s="48">
        <v>2</v>
      </c>
      <c r="C154" s="48">
        <v>3</v>
      </c>
      <c r="D154" s="48">
        <v>3</v>
      </c>
      <c r="E154" s="47">
        <v>1</v>
      </c>
      <c r="F154" s="47">
        <v>4</v>
      </c>
      <c r="G154" s="49">
        <v>4</v>
      </c>
      <c r="H154" s="49">
        <v>2</v>
      </c>
      <c r="I154" s="47">
        <v>2</v>
      </c>
      <c r="J154" s="47">
        <v>2</v>
      </c>
      <c r="K154" s="48">
        <v>1</v>
      </c>
      <c r="L154" s="47">
        <v>1</v>
      </c>
      <c r="M154" s="47">
        <v>3</v>
      </c>
      <c r="N154" s="50">
        <v>1</v>
      </c>
      <c r="O154" s="50">
        <v>2</v>
      </c>
      <c r="P154" s="50">
        <v>2</v>
      </c>
      <c r="Q154" s="50">
        <v>2</v>
      </c>
      <c r="R154" s="50">
        <v>2</v>
      </c>
      <c r="S154" s="48">
        <v>1</v>
      </c>
      <c r="T154" s="47">
        <v>2</v>
      </c>
      <c r="U154" s="47">
        <v>3</v>
      </c>
      <c r="V154" s="45"/>
      <c r="W154" s="45"/>
      <c r="X154" s="47">
        <v>43</v>
      </c>
      <c r="Y154" s="47">
        <v>10</v>
      </c>
      <c r="Z154" s="47">
        <v>9</v>
      </c>
      <c r="AA154" s="47">
        <v>6</v>
      </c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>
      <c r="A155" s="45"/>
      <c r="B155" s="61"/>
      <c r="C155" s="61"/>
      <c r="D155" s="61"/>
      <c r="E155" s="45"/>
      <c r="F155" s="45"/>
      <c r="G155" s="62"/>
      <c r="H155" s="62"/>
      <c r="I155" s="45"/>
      <c r="J155" s="45"/>
      <c r="K155" s="61"/>
      <c r="L155" s="45"/>
      <c r="M155" s="45"/>
      <c r="N155" s="63"/>
      <c r="O155" s="63"/>
      <c r="P155" s="63"/>
      <c r="Q155" s="63"/>
      <c r="R155" s="63"/>
      <c r="S155" s="61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>
      <c r="A156" s="45"/>
      <c r="B156" s="61"/>
      <c r="C156" s="61"/>
      <c r="D156" s="61"/>
      <c r="E156" s="45"/>
      <c r="F156" s="45"/>
      <c r="G156" s="62"/>
      <c r="H156" s="62"/>
      <c r="I156" s="45"/>
      <c r="J156" s="45"/>
      <c r="K156" s="61"/>
      <c r="L156" s="45"/>
      <c r="M156" s="45"/>
      <c r="N156" s="63"/>
      <c r="O156" s="63"/>
      <c r="P156" s="63"/>
      <c r="Q156" s="63"/>
      <c r="R156" s="63"/>
      <c r="S156" s="61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>
      <c r="A157" s="45"/>
      <c r="B157" s="61"/>
      <c r="C157" s="61"/>
      <c r="D157" s="61"/>
      <c r="E157" s="45"/>
      <c r="F157" s="45"/>
      <c r="G157" s="62"/>
      <c r="H157" s="62"/>
      <c r="I157" s="45"/>
      <c r="J157" s="45"/>
      <c r="K157" s="61"/>
      <c r="L157" s="45"/>
      <c r="M157" s="45"/>
      <c r="N157" s="63"/>
      <c r="O157" s="63"/>
      <c r="P157" s="63"/>
      <c r="Q157" s="63"/>
      <c r="R157" s="63"/>
      <c r="S157" s="61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>
      <c r="A158" s="45"/>
      <c r="B158" s="61"/>
      <c r="C158" s="61"/>
      <c r="D158" s="61"/>
      <c r="E158" s="45"/>
      <c r="F158" s="45"/>
      <c r="G158" s="62"/>
      <c r="H158" s="62"/>
      <c r="I158" s="45"/>
      <c r="J158" s="45"/>
      <c r="K158" s="61"/>
      <c r="L158" s="45"/>
      <c r="M158" s="45"/>
      <c r="N158" s="63"/>
      <c r="O158" s="63"/>
      <c r="P158" s="63"/>
      <c r="Q158" s="63"/>
      <c r="R158" s="63"/>
      <c r="S158" s="61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>
      <c r="A159" s="45"/>
      <c r="B159" s="61"/>
      <c r="C159" s="61"/>
      <c r="D159" s="61"/>
      <c r="E159" s="45"/>
      <c r="F159" s="45"/>
      <c r="G159" s="62"/>
      <c r="H159" s="62"/>
      <c r="I159" s="45"/>
      <c r="J159" s="45"/>
      <c r="K159" s="61"/>
      <c r="L159" s="45"/>
      <c r="M159" s="45"/>
      <c r="N159" s="63"/>
      <c r="O159" s="63"/>
      <c r="P159" s="63"/>
      <c r="Q159" s="63"/>
      <c r="R159" s="63"/>
      <c r="S159" s="61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>
      <c r="A160" s="45"/>
      <c r="B160" s="61"/>
      <c r="C160" s="61"/>
      <c r="D160" s="61"/>
      <c r="E160" s="45"/>
      <c r="F160" s="45"/>
      <c r="G160" s="62"/>
      <c r="H160" s="62"/>
      <c r="I160" s="45"/>
      <c r="J160" s="45"/>
      <c r="K160" s="61"/>
      <c r="L160" s="45"/>
      <c r="M160" s="45"/>
      <c r="N160" s="63"/>
      <c r="O160" s="63"/>
      <c r="P160" s="63"/>
      <c r="Q160" s="63"/>
      <c r="R160" s="63"/>
      <c r="S160" s="61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>
      <c r="A161" s="45"/>
      <c r="B161" s="61"/>
      <c r="C161" s="61"/>
      <c r="D161" s="61"/>
      <c r="E161" s="45"/>
      <c r="F161" s="45"/>
      <c r="G161" s="62"/>
      <c r="H161" s="62"/>
      <c r="I161" s="45"/>
      <c r="J161" s="45"/>
      <c r="K161" s="61"/>
      <c r="L161" s="45"/>
      <c r="M161" s="45"/>
      <c r="N161" s="63"/>
      <c r="O161" s="63"/>
      <c r="P161" s="63"/>
      <c r="Q161" s="63"/>
      <c r="R161" s="63"/>
      <c r="S161" s="61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>
      <c r="A162" s="45"/>
      <c r="B162" s="61"/>
      <c r="C162" s="61"/>
      <c r="D162" s="61"/>
      <c r="E162" s="45"/>
      <c r="F162" s="45"/>
      <c r="G162" s="62"/>
      <c r="H162" s="62"/>
      <c r="I162" s="45"/>
      <c r="J162" s="45"/>
      <c r="K162" s="61"/>
      <c r="L162" s="45"/>
      <c r="M162" s="45"/>
      <c r="N162" s="63"/>
      <c r="O162" s="63"/>
      <c r="P162" s="63"/>
      <c r="Q162" s="63"/>
      <c r="R162" s="63"/>
      <c r="S162" s="61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>
      <c r="A163" s="45"/>
      <c r="B163" s="61"/>
      <c r="C163" s="61"/>
      <c r="D163" s="61"/>
      <c r="E163" s="45"/>
      <c r="F163" s="45"/>
      <c r="G163" s="62"/>
      <c r="H163" s="62"/>
      <c r="I163" s="45"/>
      <c r="J163" s="45"/>
      <c r="K163" s="61"/>
      <c r="L163" s="45"/>
      <c r="M163" s="45"/>
      <c r="N163" s="63"/>
      <c r="O163" s="63"/>
      <c r="P163" s="63"/>
      <c r="Q163" s="63"/>
      <c r="R163" s="63"/>
      <c r="S163" s="61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>
      <c r="A164" s="45"/>
      <c r="B164" s="61"/>
      <c r="C164" s="61"/>
      <c r="D164" s="61"/>
      <c r="E164" s="45"/>
      <c r="F164" s="45"/>
      <c r="G164" s="62"/>
      <c r="H164" s="62"/>
      <c r="I164" s="45"/>
      <c r="J164" s="45"/>
      <c r="K164" s="61"/>
      <c r="L164" s="45"/>
      <c r="M164" s="45"/>
      <c r="N164" s="63"/>
      <c r="O164" s="63"/>
      <c r="P164" s="63"/>
      <c r="Q164" s="63"/>
      <c r="R164" s="63"/>
      <c r="S164" s="61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>
      <c r="A165" s="45"/>
      <c r="B165" s="61"/>
      <c r="C165" s="61"/>
      <c r="D165" s="61"/>
      <c r="E165" s="45"/>
      <c r="F165" s="45"/>
      <c r="G165" s="62"/>
      <c r="H165" s="62"/>
      <c r="I165" s="45"/>
      <c r="J165" s="45"/>
      <c r="K165" s="61"/>
      <c r="L165" s="45"/>
      <c r="M165" s="45"/>
      <c r="N165" s="63"/>
      <c r="O165" s="63"/>
      <c r="P165" s="63"/>
      <c r="Q165" s="63"/>
      <c r="R165" s="63"/>
      <c r="S165" s="61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>
      <c r="A166" s="45"/>
      <c r="B166" s="61"/>
      <c r="C166" s="61"/>
      <c r="D166" s="61"/>
      <c r="E166" s="45"/>
      <c r="F166" s="45"/>
      <c r="G166" s="62"/>
      <c r="H166" s="62"/>
      <c r="I166" s="45"/>
      <c r="J166" s="45"/>
      <c r="K166" s="61"/>
      <c r="L166" s="45"/>
      <c r="M166" s="45"/>
      <c r="N166" s="63"/>
      <c r="O166" s="63"/>
      <c r="P166" s="63"/>
      <c r="Q166" s="63"/>
      <c r="R166" s="63"/>
      <c r="S166" s="61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>
      <c r="A167" s="45"/>
      <c r="B167" s="61"/>
      <c r="C167" s="61"/>
      <c r="D167" s="61"/>
      <c r="E167" s="45"/>
      <c r="F167" s="45"/>
      <c r="G167" s="62"/>
      <c r="H167" s="62"/>
      <c r="I167" s="45"/>
      <c r="J167" s="45"/>
      <c r="K167" s="61"/>
      <c r="L167" s="45"/>
      <c r="M167" s="45"/>
      <c r="N167" s="63"/>
      <c r="O167" s="63"/>
      <c r="P167" s="63"/>
      <c r="Q167" s="63"/>
      <c r="R167" s="63"/>
      <c r="S167" s="61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>
      <c r="A168" s="45"/>
      <c r="B168" s="61"/>
      <c r="C168" s="61"/>
      <c r="D168" s="61"/>
      <c r="E168" s="45"/>
      <c r="F168" s="45"/>
      <c r="G168" s="62"/>
      <c r="H168" s="62"/>
      <c r="I168" s="45"/>
      <c r="J168" s="45"/>
      <c r="K168" s="61"/>
      <c r="L168" s="45"/>
      <c r="M168" s="45"/>
      <c r="N168" s="63"/>
      <c r="O168" s="63"/>
      <c r="P168" s="63"/>
      <c r="Q168" s="63"/>
      <c r="R168" s="63"/>
      <c r="S168" s="61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>
      <c r="A169" s="45"/>
      <c r="B169" s="61"/>
      <c r="C169" s="61"/>
      <c r="D169" s="61"/>
      <c r="E169" s="45"/>
      <c r="F169" s="45"/>
      <c r="G169" s="62"/>
      <c r="H169" s="62"/>
      <c r="I169" s="45"/>
      <c r="J169" s="45"/>
      <c r="K169" s="61"/>
      <c r="L169" s="45"/>
      <c r="M169" s="45"/>
      <c r="N169" s="63"/>
      <c r="O169" s="63"/>
      <c r="P169" s="63"/>
      <c r="Q169" s="63"/>
      <c r="R169" s="63"/>
      <c r="S169" s="61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>
      <c r="A170" s="45"/>
      <c r="B170" s="61"/>
      <c r="C170" s="61"/>
      <c r="D170" s="61"/>
      <c r="E170" s="45"/>
      <c r="F170" s="45"/>
      <c r="G170" s="62"/>
      <c r="H170" s="62"/>
      <c r="I170" s="45"/>
      <c r="J170" s="45"/>
      <c r="K170" s="61"/>
      <c r="L170" s="45"/>
      <c r="M170" s="45"/>
      <c r="N170" s="63"/>
      <c r="O170" s="63"/>
      <c r="P170" s="63"/>
      <c r="Q170" s="63"/>
      <c r="R170" s="63"/>
      <c r="S170" s="61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>
      <c r="A171" s="45"/>
      <c r="B171" s="61"/>
      <c r="C171" s="61"/>
      <c r="D171" s="61"/>
      <c r="E171" s="45"/>
      <c r="F171" s="45"/>
      <c r="G171" s="62"/>
      <c r="H171" s="62"/>
      <c r="I171" s="45"/>
      <c r="J171" s="45"/>
      <c r="K171" s="61"/>
      <c r="L171" s="45"/>
      <c r="M171" s="45"/>
      <c r="N171" s="63"/>
      <c r="O171" s="63"/>
      <c r="P171" s="63"/>
      <c r="Q171" s="63"/>
      <c r="R171" s="63"/>
      <c r="S171" s="61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>
      <c r="A172" s="45"/>
      <c r="B172" s="61"/>
      <c r="C172" s="61"/>
      <c r="D172" s="61"/>
      <c r="E172" s="45"/>
      <c r="F172" s="45"/>
      <c r="G172" s="62"/>
      <c r="H172" s="62"/>
      <c r="I172" s="45"/>
      <c r="J172" s="45"/>
      <c r="K172" s="61"/>
      <c r="L172" s="45"/>
      <c r="M172" s="45"/>
      <c r="N172" s="63"/>
      <c r="O172" s="63"/>
      <c r="P172" s="63"/>
      <c r="Q172" s="63"/>
      <c r="R172" s="63"/>
      <c r="S172" s="61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>
      <c r="A173" s="45"/>
      <c r="B173" s="61"/>
      <c r="C173" s="61"/>
      <c r="D173" s="61"/>
      <c r="E173" s="45"/>
      <c r="F173" s="45"/>
      <c r="G173" s="62"/>
      <c r="H173" s="62"/>
      <c r="I173" s="45"/>
      <c r="J173" s="45"/>
      <c r="K173" s="61"/>
      <c r="L173" s="45"/>
      <c r="M173" s="45"/>
      <c r="N173" s="63"/>
      <c r="O173" s="63"/>
      <c r="P173" s="63"/>
      <c r="Q173" s="63"/>
      <c r="R173" s="63"/>
      <c r="S173" s="61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>
      <c r="A174" s="45"/>
      <c r="B174" s="61"/>
      <c r="C174" s="61"/>
      <c r="D174" s="61"/>
      <c r="E174" s="45"/>
      <c r="F174" s="45"/>
      <c r="G174" s="62"/>
      <c r="H174" s="62"/>
      <c r="I174" s="45"/>
      <c r="J174" s="45"/>
      <c r="K174" s="61"/>
      <c r="L174" s="45"/>
      <c r="M174" s="45"/>
      <c r="N174" s="63"/>
      <c r="O174" s="63"/>
      <c r="P174" s="63"/>
      <c r="Q174" s="63"/>
      <c r="R174" s="63"/>
      <c r="S174" s="61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>
      <c r="A175" s="45"/>
      <c r="B175" s="61"/>
      <c r="C175" s="61"/>
      <c r="D175" s="61"/>
      <c r="E175" s="45"/>
      <c r="F175" s="45"/>
      <c r="G175" s="62"/>
      <c r="H175" s="62"/>
      <c r="I175" s="45"/>
      <c r="J175" s="45"/>
      <c r="K175" s="61"/>
      <c r="L175" s="45"/>
      <c r="M175" s="45"/>
      <c r="N175" s="63"/>
      <c r="O175" s="63"/>
      <c r="P175" s="63"/>
      <c r="Q175" s="63"/>
      <c r="R175" s="63"/>
      <c r="S175" s="61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>
      <c r="A176" s="45"/>
      <c r="B176" s="61"/>
      <c r="C176" s="61"/>
      <c r="D176" s="61"/>
      <c r="E176" s="45"/>
      <c r="F176" s="45"/>
      <c r="G176" s="62"/>
      <c r="H176" s="62"/>
      <c r="I176" s="45"/>
      <c r="J176" s="45"/>
      <c r="K176" s="61"/>
      <c r="L176" s="45"/>
      <c r="M176" s="45"/>
      <c r="N176" s="63"/>
      <c r="O176" s="63"/>
      <c r="P176" s="63"/>
      <c r="Q176" s="63"/>
      <c r="R176" s="63"/>
      <c r="S176" s="61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>
      <c r="A177" s="45"/>
      <c r="B177" s="61"/>
      <c r="C177" s="61"/>
      <c r="D177" s="61"/>
      <c r="E177" s="45"/>
      <c r="F177" s="45"/>
      <c r="G177" s="62"/>
      <c r="H177" s="62"/>
      <c r="I177" s="45"/>
      <c r="J177" s="45"/>
      <c r="K177" s="61"/>
      <c r="L177" s="45"/>
      <c r="M177" s="45"/>
      <c r="N177" s="63"/>
      <c r="O177" s="63"/>
      <c r="P177" s="63"/>
      <c r="Q177" s="63"/>
      <c r="R177" s="63"/>
      <c r="S177" s="61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>
      <c r="A178" s="45"/>
      <c r="B178" s="61"/>
      <c r="C178" s="61"/>
      <c r="D178" s="61"/>
      <c r="E178" s="45"/>
      <c r="F178" s="45"/>
      <c r="G178" s="62"/>
      <c r="H178" s="62"/>
      <c r="I178" s="45"/>
      <c r="J178" s="45"/>
      <c r="K178" s="61"/>
      <c r="L178" s="45"/>
      <c r="M178" s="45"/>
      <c r="N178" s="63"/>
      <c r="O178" s="63"/>
      <c r="P178" s="63"/>
      <c r="Q178" s="63"/>
      <c r="R178" s="63"/>
      <c r="S178" s="61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>
      <c r="A179" s="45"/>
      <c r="B179" s="61"/>
      <c r="C179" s="61"/>
      <c r="D179" s="61"/>
      <c r="E179" s="45"/>
      <c r="F179" s="45"/>
      <c r="G179" s="62"/>
      <c r="H179" s="62"/>
      <c r="I179" s="45"/>
      <c r="J179" s="45"/>
      <c r="K179" s="61"/>
      <c r="L179" s="45"/>
      <c r="M179" s="45"/>
      <c r="N179" s="63"/>
      <c r="O179" s="63"/>
      <c r="P179" s="63"/>
      <c r="Q179" s="63"/>
      <c r="R179" s="63"/>
      <c r="S179" s="61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>
      <c r="A180" s="45"/>
      <c r="B180" s="61"/>
      <c r="C180" s="61"/>
      <c r="D180" s="61"/>
      <c r="E180" s="45"/>
      <c r="F180" s="45"/>
      <c r="G180" s="62"/>
      <c r="H180" s="62"/>
      <c r="I180" s="45"/>
      <c r="J180" s="45"/>
      <c r="K180" s="61"/>
      <c r="L180" s="45"/>
      <c r="M180" s="45"/>
      <c r="N180" s="63"/>
      <c r="O180" s="63"/>
      <c r="P180" s="63"/>
      <c r="Q180" s="63"/>
      <c r="R180" s="63"/>
      <c r="S180" s="61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>
      <c r="A181" s="45"/>
      <c r="B181" s="61"/>
      <c r="C181" s="61"/>
      <c r="D181" s="61"/>
      <c r="E181" s="45"/>
      <c r="F181" s="45"/>
      <c r="G181" s="62"/>
      <c r="H181" s="62"/>
      <c r="I181" s="45"/>
      <c r="J181" s="45"/>
      <c r="K181" s="61"/>
      <c r="L181" s="45"/>
      <c r="M181" s="45"/>
      <c r="N181" s="63"/>
      <c r="O181" s="63"/>
      <c r="P181" s="63"/>
      <c r="Q181" s="63"/>
      <c r="R181" s="63"/>
      <c r="S181" s="61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>
      <c r="A182" s="45"/>
      <c r="B182" s="61"/>
      <c r="C182" s="61"/>
      <c r="D182" s="61"/>
      <c r="E182" s="45"/>
      <c r="F182" s="45"/>
      <c r="G182" s="62"/>
      <c r="H182" s="62"/>
      <c r="I182" s="45"/>
      <c r="J182" s="45"/>
      <c r="K182" s="61"/>
      <c r="L182" s="45"/>
      <c r="M182" s="45"/>
      <c r="N182" s="63"/>
      <c r="O182" s="63"/>
      <c r="P182" s="63"/>
      <c r="Q182" s="63"/>
      <c r="R182" s="63"/>
      <c r="S182" s="61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>
      <c r="A183" s="45"/>
      <c r="B183" s="61"/>
      <c r="C183" s="61"/>
      <c r="D183" s="61"/>
      <c r="E183" s="45"/>
      <c r="F183" s="45"/>
      <c r="G183" s="62"/>
      <c r="H183" s="62"/>
      <c r="I183" s="45"/>
      <c r="J183" s="45"/>
      <c r="K183" s="61"/>
      <c r="L183" s="45"/>
      <c r="M183" s="45"/>
      <c r="N183" s="63"/>
      <c r="O183" s="63"/>
      <c r="P183" s="63"/>
      <c r="Q183" s="63"/>
      <c r="R183" s="63"/>
      <c r="S183" s="61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>
      <c r="A184" s="45"/>
      <c r="B184" s="61"/>
      <c r="C184" s="61"/>
      <c r="D184" s="61"/>
      <c r="E184" s="45"/>
      <c r="F184" s="45"/>
      <c r="G184" s="62"/>
      <c r="H184" s="62"/>
      <c r="I184" s="45"/>
      <c r="J184" s="45"/>
      <c r="K184" s="61"/>
      <c r="L184" s="45"/>
      <c r="M184" s="45"/>
      <c r="N184" s="63"/>
      <c r="O184" s="63"/>
      <c r="P184" s="63"/>
      <c r="Q184" s="63"/>
      <c r="R184" s="63"/>
      <c r="S184" s="61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>
      <c r="A185" s="45"/>
      <c r="B185" s="61"/>
      <c r="C185" s="61"/>
      <c r="D185" s="61"/>
      <c r="E185" s="45"/>
      <c r="F185" s="45"/>
      <c r="G185" s="62"/>
      <c r="H185" s="62"/>
      <c r="I185" s="45"/>
      <c r="J185" s="45"/>
      <c r="K185" s="61"/>
      <c r="L185" s="45"/>
      <c r="M185" s="45"/>
      <c r="N185" s="63"/>
      <c r="O185" s="63"/>
      <c r="P185" s="63"/>
      <c r="Q185" s="63"/>
      <c r="R185" s="63"/>
      <c r="S185" s="61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>
      <c r="A186" s="45"/>
      <c r="B186" s="61"/>
      <c r="C186" s="61"/>
      <c r="D186" s="61"/>
      <c r="E186" s="45"/>
      <c r="F186" s="45"/>
      <c r="G186" s="62"/>
      <c r="H186" s="62"/>
      <c r="I186" s="45"/>
      <c r="J186" s="45"/>
      <c r="K186" s="61"/>
      <c r="L186" s="45"/>
      <c r="M186" s="45"/>
      <c r="N186" s="63"/>
      <c r="O186" s="63"/>
      <c r="P186" s="63"/>
      <c r="Q186" s="63"/>
      <c r="R186" s="63"/>
      <c r="S186" s="61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>
      <c r="A187" s="45"/>
      <c r="B187" s="61"/>
      <c r="C187" s="61"/>
      <c r="D187" s="61"/>
      <c r="E187" s="45"/>
      <c r="F187" s="45"/>
      <c r="G187" s="62"/>
      <c r="H187" s="62"/>
      <c r="I187" s="45"/>
      <c r="J187" s="45"/>
      <c r="K187" s="61"/>
      <c r="L187" s="45"/>
      <c r="M187" s="45"/>
      <c r="N187" s="63"/>
      <c r="O187" s="63"/>
      <c r="P187" s="63"/>
      <c r="Q187" s="63"/>
      <c r="R187" s="63"/>
      <c r="S187" s="61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>
      <c r="A188" s="45"/>
      <c r="B188" s="61"/>
      <c r="C188" s="61"/>
      <c r="D188" s="61"/>
      <c r="E188" s="45"/>
      <c r="F188" s="45"/>
      <c r="G188" s="62"/>
      <c r="H188" s="62"/>
      <c r="I188" s="45"/>
      <c r="J188" s="45"/>
      <c r="K188" s="61"/>
      <c r="L188" s="45"/>
      <c r="M188" s="45"/>
      <c r="N188" s="63"/>
      <c r="O188" s="63"/>
      <c r="P188" s="63"/>
      <c r="Q188" s="63"/>
      <c r="R188" s="63"/>
      <c r="S188" s="61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>
      <c r="A189" s="45"/>
      <c r="B189" s="61"/>
      <c r="C189" s="61"/>
      <c r="D189" s="61"/>
      <c r="E189" s="45"/>
      <c r="F189" s="45"/>
      <c r="G189" s="62"/>
      <c r="H189" s="62"/>
      <c r="I189" s="45"/>
      <c r="J189" s="45"/>
      <c r="K189" s="61"/>
      <c r="L189" s="45"/>
      <c r="M189" s="45"/>
      <c r="N189" s="63"/>
      <c r="O189" s="63"/>
      <c r="P189" s="63"/>
      <c r="Q189" s="63"/>
      <c r="R189" s="63"/>
      <c r="S189" s="61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>
      <c r="A190" s="45"/>
      <c r="B190" s="61"/>
      <c r="C190" s="61"/>
      <c r="D190" s="61"/>
      <c r="E190" s="45"/>
      <c r="F190" s="45"/>
      <c r="G190" s="62"/>
      <c r="H190" s="62"/>
      <c r="I190" s="45"/>
      <c r="J190" s="45"/>
      <c r="K190" s="61"/>
      <c r="L190" s="45"/>
      <c r="M190" s="45"/>
      <c r="N190" s="63"/>
      <c r="O190" s="63"/>
      <c r="P190" s="63"/>
      <c r="Q190" s="63"/>
      <c r="R190" s="63"/>
      <c r="S190" s="61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>
      <c r="A191" s="45"/>
      <c r="B191" s="61"/>
      <c r="C191" s="61"/>
      <c r="D191" s="61"/>
      <c r="E191" s="45"/>
      <c r="F191" s="45"/>
      <c r="G191" s="62"/>
      <c r="H191" s="62"/>
      <c r="I191" s="45"/>
      <c r="J191" s="45"/>
      <c r="K191" s="61"/>
      <c r="L191" s="45"/>
      <c r="M191" s="45"/>
      <c r="N191" s="63"/>
      <c r="O191" s="63"/>
      <c r="P191" s="63"/>
      <c r="Q191" s="63"/>
      <c r="R191" s="63"/>
      <c r="S191" s="61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>
      <c r="A192" s="45"/>
      <c r="B192" s="61"/>
      <c r="C192" s="61"/>
      <c r="D192" s="61"/>
      <c r="E192" s="45"/>
      <c r="F192" s="45"/>
      <c r="G192" s="62"/>
      <c r="H192" s="62"/>
      <c r="I192" s="45"/>
      <c r="J192" s="45"/>
      <c r="K192" s="61"/>
      <c r="L192" s="45"/>
      <c r="M192" s="45"/>
      <c r="N192" s="63"/>
      <c r="O192" s="63"/>
      <c r="P192" s="63"/>
      <c r="Q192" s="63"/>
      <c r="R192" s="63"/>
      <c r="S192" s="61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>
      <c r="A193" s="45"/>
      <c r="B193" s="61"/>
      <c r="C193" s="61"/>
      <c r="D193" s="61"/>
      <c r="E193" s="45"/>
      <c r="F193" s="45"/>
      <c r="G193" s="62"/>
      <c r="H193" s="62"/>
      <c r="I193" s="45"/>
      <c r="J193" s="45"/>
      <c r="K193" s="61"/>
      <c r="L193" s="45"/>
      <c r="M193" s="45"/>
      <c r="N193" s="63"/>
      <c r="O193" s="63"/>
      <c r="P193" s="63"/>
      <c r="Q193" s="63"/>
      <c r="R193" s="63"/>
      <c r="S193" s="61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>
      <c r="A194" s="45"/>
      <c r="B194" s="61"/>
      <c r="C194" s="61"/>
      <c r="D194" s="61"/>
      <c r="E194" s="45"/>
      <c r="F194" s="45"/>
      <c r="G194" s="62"/>
      <c r="H194" s="62"/>
      <c r="I194" s="45"/>
      <c r="J194" s="45"/>
      <c r="K194" s="61"/>
      <c r="L194" s="45"/>
      <c r="M194" s="45"/>
      <c r="N194" s="63"/>
      <c r="O194" s="63"/>
      <c r="P194" s="63"/>
      <c r="Q194" s="63"/>
      <c r="R194" s="63"/>
      <c r="S194" s="61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>
      <c r="A195" s="45"/>
      <c r="B195" s="61"/>
      <c r="C195" s="61"/>
      <c r="D195" s="61"/>
      <c r="E195" s="45"/>
      <c r="F195" s="45"/>
      <c r="G195" s="62"/>
      <c r="H195" s="62"/>
      <c r="I195" s="45"/>
      <c r="J195" s="45"/>
      <c r="K195" s="61"/>
      <c r="L195" s="45"/>
      <c r="M195" s="45"/>
      <c r="N195" s="63"/>
      <c r="O195" s="63"/>
      <c r="P195" s="63"/>
      <c r="Q195" s="63"/>
      <c r="R195" s="63"/>
      <c r="S195" s="61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>
      <c r="A196" s="45"/>
      <c r="B196" s="61"/>
      <c r="C196" s="61"/>
      <c r="D196" s="61"/>
      <c r="E196" s="45"/>
      <c r="F196" s="45"/>
      <c r="G196" s="62"/>
      <c r="H196" s="62"/>
      <c r="I196" s="45"/>
      <c r="J196" s="45"/>
      <c r="K196" s="61"/>
      <c r="L196" s="45"/>
      <c r="M196" s="45"/>
      <c r="N196" s="63"/>
      <c r="O196" s="63"/>
      <c r="P196" s="63"/>
      <c r="Q196" s="63"/>
      <c r="R196" s="63"/>
      <c r="S196" s="61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>
      <c r="A197" s="45"/>
      <c r="B197" s="61"/>
      <c r="C197" s="61"/>
      <c r="D197" s="61"/>
      <c r="E197" s="45"/>
      <c r="F197" s="45"/>
      <c r="G197" s="62"/>
      <c r="H197" s="62"/>
      <c r="I197" s="45"/>
      <c r="J197" s="45"/>
      <c r="K197" s="61"/>
      <c r="L197" s="45"/>
      <c r="M197" s="45"/>
      <c r="N197" s="63"/>
      <c r="O197" s="63"/>
      <c r="P197" s="63"/>
      <c r="Q197" s="63"/>
      <c r="R197" s="63"/>
      <c r="S197" s="61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>
      <c r="A198" s="45"/>
      <c r="B198" s="61"/>
      <c r="C198" s="61"/>
      <c r="D198" s="61"/>
      <c r="E198" s="45"/>
      <c r="F198" s="45"/>
      <c r="G198" s="62"/>
      <c r="H198" s="62"/>
      <c r="I198" s="45"/>
      <c r="J198" s="45"/>
      <c r="K198" s="61"/>
      <c r="L198" s="45"/>
      <c r="M198" s="45"/>
      <c r="N198" s="63"/>
      <c r="O198" s="63"/>
      <c r="P198" s="63"/>
      <c r="Q198" s="63"/>
      <c r="R198" s="63"/>
      <c r="S198" s="61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>
      <c r="A199" s="45"/>
      <c r="B199" s="61"/>
      <c r="C199" s="61"/>
      <c r="D199" s="61"/>
      <c r="E199" s="45"/>
      <c r="F199" s="45"/>
      <c r="G199" s="62"/>
      <c r="H199" s="62"/>
      <c r="I199" s="45"/>
      <c r="J199" s="45"/>
      <c r="K199" s="61"/>
      <c r="L199" s="45"/>
      <c r="M199" s="45"/>
      <c r="N199" s="63"/>
      <c r="O199" s="63"/>
      <c r="P199" s="63"/>
      <c r="Q199" s="63"/>
      <c r="R199" s="63"/>
      <c r="S199" s="61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>
      <c r="A200" s="45"/>
      <c r="B200" s="61"/>
      <c r="C200" s="61"/>
      <c r="D200" s="61"/>
      <c r="E200" s="45"/>
      <c r="F200" s="45"/>
      <c r="G200" s="62"/>
      <c r="H200" s="62"/>
      <c r="I200" s="45"/>
      <c r="J200" s="45"/>
      <c r="K200" s="61"/>
      <c r="L200" s="45"/>
      <c r="M200" s="45"/>
      <c r="N200" s="63"/>
      <c r="O200" s="63"/>
      <c r="P200" s="63"/>
      <c r="Q200" s="63"/>
      <c r="R200" s="63"/>
      <c r="S200" s="61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>
      <c r="A201" s="45"/>
      <c r="B201" s="61"/>
      <c r="C201" s="61"/>
      <c r="D201" s="61"/>
      <c r="E201" s="45"/>
      <c r="F201" s="45"/>
      <c r="G201" s="62"/>
      <c r="H201" s="62"/>
      <c r="I201" s="45"/>
      <c r="J201" s="45"/>
      <c r="K201" s="61"/>
      <c r="L201" s="45"/>
      <c r="M201" s="45"/>
      <c r="N201" s="63"/>
      <c r="O201" s="63"/>
      <c r="P201" s="63"/>
      <c r="Q201" s="63"/>
      <c r="R201" s="63"/>
      <c r="S201" s="61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>
      <c r="A202" s="45"/>
      <c r="B202" s="61"/>
      <c r="C202" s="61"/>
      <c r="D202" s="61"/>
      <c r="E202" s="45"/>
      <c r="F202" s="45"/>
      <c r="G202" s="62"/>
      <c r="H202" s="62"/>
      <c r="I202" s="45"/>
      <c r="J202" s="45"/>
      <c r="K202" s="61"/>
      <c r="L202" s="45"/>
      <c r="M202" s="45"/>
      <c r="N202" s="63"/>
      <c r="O202" s="63"/>
      <c r="P202" s="63"/>
      <c r="Q202" s="63"/>
      <c r="R202" s="63"/>
      <c r="S202" s="61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>
      <c r="A203" s="45"/>
      <c r="B203" s="61"/>
      <c r="C203" s="61"/>
      <c r="D203" s="61"/>
      <c r="E203" s="45"/>
      <c r="F203" s="45"/>
      <c r="G203" s="62"/>
      <c r="H203" s="62"/>
      <c r="I203" s="45"/>
      <c r="J203" s="45"/>
      <c r="K203" s="61"/>
      <c r="L203" s="45"/>
      <c r="M203" s="45"/>
      <c r="N203" s="63"/>
      <c r="O203" s="63"/>
      <c r="P203" s="63"/>
      <c r="Q203" s="63"/>
      <c r="R203" s="63"/>
      <c r="S203" s="61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>
      <c r="A204" s="45"/>
      <c r="B204" s="61"/>
      <c r="C204" s="61"/>
      <c r="D204" s="61"/>
      <c r="E204" s="45"/>
      <c r="F204" s="45"/>
      <c r="G204" s="62"/>
      <c r="H204" s="62"/>
      <c r="I204" s="45"/>
      <c r="J204" s="45"/>
      <c r="K204" s="61"/>
      <c r="L204" s="45"/>
      <c r="M204" s="45"/>
      <c r="N204" s="63"/>
      <c r="O204" s="63"/>
      <c r="P204" s="63"/>
      <c r="Q204" s="63"/>
      <c r="R204" s="63"/>
      <c r="S204" s="61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>
      <c r="A205" s="45"/>
      <c r="B205" s="61"/>
      <c r="C205" s="61"/>
      <c r="D205" s="61"/>
      <c r="E205" s="45"/>
      <c r="F205" s="45"/>
      <c r="G205" s="62"/>
      <c r="H205" s="62"/>
      <c r="I205" s="45"/>
      <c r="J205" s="45"/>
      <c r="K205" s="61"/>
      <c r="L205" s="45"/>
      <c r="M205" s="45"/>
      <c r="N205" s="63"/>
      <c r="O205" s="63"/>
      <c r="P205" s="63"/>
      <c r="Q205" s="63"/>
      <c r="R205" s="63"/>
      <c r="S205" s="61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>
      <c r="A206" s="45"/>
      <c r="B206" s="61"/>
      <c r="C206" s="61"/>
      <c r="D206" s="61"/>
      <c r="E206" s="45"/>
      <c r="F206" s="45"/>
      <c r="G206" s="62"/>
      <c r="H206" s="62"/>
      <c r="I206" s="45"/>
      <c r="J206" s="45"/>
      <c r="K206" s="61"/>
      <c r="L206" s="45"/>
      <c r="M206" s="45"/>
      <c r="N206" s="63"/>
      <c r="O206" s="63"/>
      <c r="P206" s="63"/>
      <c r="Q206" s="63"/>
      <c r="R206" s="63"/>
      <c r="S206" s="61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>
      <c r="A207" s="45"/>
      <c r="B207" s="61"/>
      <c r="C207" s="61"/>
      <c r="D207" s="61"/>
      <c r="E207" s="45"/>
      <c r="F207" s="45"/>
      <c r="G207" s="62"/>
      <c r="H207" s="62"/>
      <c r="I207" s="45"/>
      <c r="J207" s="45"/>
      <c r="K207" s="61"/>
      <c r="L207" s="45"/>
      <c r="M207" s="45"/>
      <c r="N207" s="63"/>
      <c r="O207" s="63"/>
      <c r="P207" s="63"/>
      <c r="Q207" s="63"/>
      <c r="R207" s="63"/>
      <c r="S207" s="61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>
      <c r="A208" s="45"/>
      <c r="B208" s="61"/>
      <c r="C208" s="61"/>
      <c r="D208" s="61"/>
      <c r="E208" s="45"/>
      <c r="F208" s="45"/>
      <c r="G208" s="62"/>
      <c r="H208" s="62"/>
      <c r="I208" s="45"/>
      <c r="J208" s="45"/>
      <c r="K208" s="61"/>
      <c r="L208" s="45"/>
      <c r="M208" s="45"/>
      <c r="N208" s="63"/>
      <c r="O208" s="63"/>
      <c r="P208" s="63"/>
      <c r="Q208" s="63"/>
      <c r="R208" s="63"/>
      <c r="S208" s="61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>
      <c r="A209" s="45"/>
      <c r="B209" s="61"/>
      <c r="C209" s="61"/>
      <c r="D209" s="61"/>
      <c r="E209" s="45"/>
      <c r="F209" s="45"/>
      <c r="G209" s="62"/>
      <c r="H209" s="62"/>
      <c r="I209" s="45"/>
      <c r="J209" s="45"/>
      <c r="K209" s="61"/>
      <c r="L209" s="45"/>
      <c r="M209" s="45"/>
      <c r="N209" s="63"/>
      <c r="O209" s="63"/>
      <c r="P209" s="63"/>
      <c r="Q209" s="63"/>
      <c r="R209" s="63"/>
      <c r="S209" s="61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>
      <c r="A210" s="45"/>
      <c r="B210" s="61"/>
      <c r="C210" s="61"/>
      <c r="D210" s="61"/>
      <c r="E210" s="45"/>
      <c r="F210" s="45"/>
      <c r="G210" s="62"/>
      <c r="H210" s="62"/>
      <c r="I210" s="45"/>
      <c r="J210" s="45"/>
      <c r="K210" s="61"/>
      <c r="L210" s="45"/>
      <c r="M210" s="45"/>
      <c r="N210" s="63"/>
      <c r="O210" s="63"/>
      <c r="P210" s="63"/>
      <c r="Q210" s="63"/>
      <c r="R210" s="63"/>
      <c r="S210" s="61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>
      <c r="A211" s="45"/>
      <c r="B211" s="61"/>
      <c r="C211" s="61"/>
      <c r="D211" s="61"/>
      <c r="E211" s="45"/>
      <c r="F211" s="45"/>
      <c r="G211" s="62"/>
      <c r="H211" s="62"/>
      <c r="I211" s="45"/>
      <c r="J211" s="45"/>
      <c r="K211" s="61"/>
      <c r="L211" s="45"/>
      <c r="M211" s="45"/>
      <c r="N211" s="63"/>
      <c r="O211" s="63"/>
      <c r="P211" s="63"/>
      <c r="Q211" s="63"/>
      <c r="R211" s="63"/>
      <c r="S211" s="6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>
      <c r="A212" s="45"/>
      <c r="B212" s="61"/>
      <c r="C212" s="61"/>
      <c r="D212" s="61"/>
      <c r="E212" s="45"/>
      <c r="F212" s="45"/>
      <c r="G212" s="62"/>
      <c r="H212" s="62"/>
      <c r="I212" s="45"/>
      <c r="J212" s="45"/>
      <c r="K212" s="61"/>
      <c r="L212" s="45"/>
      <c r="M212" s="45"/>
      <c r="N212" s="63"/>
      <c r="O212" s="63"/>
      <c r="P212" s="63"/>
      <c r="Q212" s="63"/>
      <c r="R212" s="63"/>
      <c r="S212" s="61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>
      <c r="A213" s="45"/>
      <c r="B213" s="61"/>
      <c r="C213" s="61"/>
      <c r="D213" s="61"/>
      <c r="E213" s="45"/>
      <c r="F213" s="45"/>
      <c r="G213" s="62"/>
      <c r="H213" s="62"/>
      <c r="I213" s="45"/>
      <c r="J213" s="45"/>
      <c r="K213" s="61"/>
      <c r="L213" s="45"/>
      <c r="M213" s="45"/>
      <c r="N213" s="63"/>
      <c r="O213" s="63"/>
      <c r="P213" s="63"/>
      <c r="Q213" s="63"/>
      <c r="R213" s="63"/>
      <c r="S213" s="61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>
      <c r="A214" s="45"/>
      <c r="B214" s="61"/>
      <c r="C214" s="61"/>
      <c r="D214" s="61"/>
      <c r="E214" s="45"/>
      <c r="F214" s="45"/>
      <c r="G214" s="62"/>
      <c r="H214" s="62"/>
      <c r="I214" s="45"/>
      <c r="J214" s="45"/>
      <c r="K214" s="61"/>
      <c r="L214" s="45"/>
      <c r="M214" s="45"/>
      <c r="N214" s="63"/>
      <c r="O214" s="63"/>
      <c r="P214" s="63"/>
      <c r="Q214" s="63"/>
      <c r="R214" s="63"/>
      <c r="S214" s="61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>
      <c r="A215" s="45"/>
      <c r="B215" s="61"/>
      <c r="C215" s="61"/>
      <c r="D215" s="61"/>
      <c r="E215" s="45"/>
      <c r="F215" s="45"/>
      <c r="G215" s="62"/>
      <c r="H215" s="62"/>
      <c r="I215" s="45"/>
      <c r="J215" s="45"/>
      <c r="K215" s="61"/>
      <c r="L215" s="45"/>
      <c r="M215" s="45"/>
      <c r="N215" s="63"/>
      <c r="O215" s="63"/>
      <c r="P215" s="63"/>
      <c r="Q215" s="63"/>
      <c r="R215" s="63"/>
      <c r="S215" s="61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>
      <c r="A216" s="45"/>
      <c r="B216" s="61"/>
      <c r="C216" s="61"/>
      <c r="D216" s="61"/>
      <c r="E216" s="45"/>
      <c r="F216" s="45"/>
      <c r="G216" s="62"/>
      <c r="H216" s="62"/>
      <c r="I216" s="45"/>
      <c r="J216" s="45"/>
      <c r="K216" s="61"/>
      <c r="L216" s="45"/>
      <c r="M216" s="45"/>
      <c r="N216" s="63"/>
      <c r="O216" s="63"/>
      <c r="P216" s="63"/>
      <c r="Q216" s="63"/>
      <c r="R216" s="63"/>
      <c r="S216" s="61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>
      <c r="A217" s="45"/>
      <c r="B217" s="61"/>
      <c r="C217" s="61"/>
      <c r="D217" s="61"/>
      <c r="E217" s="45"/>
      <c r="F217" s="45"/>
      <c r="G217" s="62"/>
      <c r="H217" s="62"/>
      <c r="I217" s="45"/>
      <c r="J217" s="45"/>
      <c r="K217" s="61"/>
      <c r="L217" s="45"/>
      <c r="M217" s="45"/>
      <c r="N217" s="63"/>
      <c r="O217" s="63"/>
      <c r="P217" s="63"/>
      <c r="Q217" s="63"/>
      <c r="R217" s="63"/>
      <c r="S217" s="61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>
      <c r="A218" s="45"/>
      <c r="B218" s="61"/>
      <c r="C218" s="61"/>
      <c r="D218" s="61"/>
      <c r="E218" s="45"/>
      <c r="F218" s="45"/>
      <c r="G218" s="62"/>
      <c r="H218" s="62"/>
      <c r="I218" s="45"/>
      <c r="J218" s="45"/>
      <c r="K218" s="61"/>
      <c r="L218" s="45"/>
      <c r="M218" s="45"/>
      <c r="N218" s="63"/>
      <c r="O218" s="63"/>
      <c r="P218" s="63"/>
      <c r="Q218" s="63"/>
      <c r="R218" s="63"/>
      <c r="S218" s="61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>
      <c r="A219" s="45"/>
      <c r="B219" s="61"/>
      <c r="C219" s="61"/>
      <c r="D219" s="61"/>
      <c r="E219" s="45"/>
      <c r="F219" s="45"/>
      <c r="G219" s="62"/>
      <c r="H219" s="62"/>
      <c r="I219" s="45"/>
      <c r="J219" s="45"/>
      <c r="K219" s="61"/>
      <c r="L219" s="45"/>
      <c r="M219" s="45"/>
      <c r="N219" s="63"/>
      <c r="O219" s="63"/>
      <c r="P219" s="63"/>
      <c r="Q219" s="63"/>
      <c r="R219" s="63"/>
      <c r="S219" s="61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>
      <c r="A220" s="45"/>
      <c r="B220" s="61"/>
      <c r="C220" s="61"/>
      <c r="D220" s="61"/>
      <c r="E220" s="45"/>
      <c r="F220" s="45"/>
      <c r="G220" s="62"/>
      <c r="H220" s="62"/>
      <c r="I220" s="45"/>
      <c r="J220" s="45"/>
      <c r="K220" s="61"/>
      <c r="L220" s="45"/>
      <c r="M220" s="45"/>
      <c r="N220" s="63"/>
      <c r="O220" s="63"/>
      <c r="P220" s="63"/>
      <c r="Q220" s="63"/>
      <c r="R220" s="63"/>
      <c r="S220" s="61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>
      <c r="A221" s="45"/>
      <c r="B221" s="61"/>
      <c r="C221" s="61"/>
      <c r="D221" s="61"/>
      <c r="E221" s="45"/>
      <c r="F221" s="45"/>
      <c r="G221" s="62"/>
      <c r="H221" s="62"/>
      <c r="I221" s="45"/>
      <c r="J221" s="45"/>
      <c r="K221" s="61"/>
      <c r="L221" s="45"/>
      <c r="M221" s="45"/>
      <c r="N221" s="63"/>
      <c r="O221" s="63"/>
      <c r="P221" s="63"/>
      <c r="Q221" s="63"/>
      <c r="R221" s="63"/>
      <c r="S221" s="61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>
      <c r="A222" s="45"/>
      <c r="B222" s="61"/>
      <c r="C222" s="61"/>
      <c r="D222" s="61"/>
      <c r="E222" s="45"/>
      <c r="F222" s="45"/>
      <c r="G222" s="62"/>
      <c r="H222" s="62"/>
      <c r="I222" s="45"/>
      <c r="J222" s="45"/>
      <c r="K222" s="61"/>
      <c r="L222" s="45"/>
      <c r="M222" s="45"/>
      <c r="N222" s="63"/>
      <c r="O222" s="63"/>
      <c r="P222" s="63"/>
      <c r="Q222" s="63"/>
      <c r="R222" s="63"/>
      <c r="S222" s="61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>
      <c r="A223" s="45"/>
      <c r="B223" s="61"/>
      <c r="C223" s="61"/>
      <c r="D223" s="61"/>
      <c r="E223" s="45"/>
      <c r="F223" s="45"/>
      <c r="G223" s="62"/>
      <c r="H223" s="62"/>
      <c r="I223" s="45"/>
      <c r="J223" s="45"/>
      <c r="K223" s="61"/>
      <c r="L223" s="45"/>
      <c r="M223" s="45"/>
      <c r="N223" s="63"/>
      <c r="O223" s="63"/>
      <c r="P223" s="63"/>
      <c r="Q223" s="63"/>
      <c r="R223" s="63"/>
      <c r="S223" s="61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>
      <c r="A224" s="45"/>
      <c r="B224" s="61"/>
      <c r="C224" s="61"/>
      <c r="D224" s="61"/>
      <c r="E224" s="45"/>
      <c r="F224" s="45"/>
      <c r="G224" s="62"/>
      <c r="H224" s="62"/>
      <c r="I224" s="45"/>
      <c r="J224" s="45"/>
      <c r="K224" s="61"/>
      <c r="L224" s="45"/>
      <c r="M224" s="45"/>
      <c r="N224" s="63"/>
      <c r="O224" s="63"/>
      <c r="P224" s="63"/>
      <c r="Q224" s="63"/>
      <c r="R224" s="63"/>
      <c r="S224" s="61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>
      <c r="A225" s="45"/>
      <c r="B225" s="61"/>
      <c r="C225" s="61"/>
      <c r="D225" s="61"/>
      <c r="E225" s="45"/>
      <c r="F225" s="45"/>
      <c r="G225" s="62"/>
      <c r="H225" s="62"/>
      <c r="I225" s="45"/>
      <c r="J225" s="45"/>
      <c r="K225" s="61"/>
      <c r="L225" s="45"/>
      <c r="M225" s="45"/>
      <c r="N225" s="63"/>
      <c r="O225" s="63"/>
      <c r="P225" s="63"/>
      <c r="Q225" s="63"/>
      <c r="R225" s="63"/>
      <c r="S225" s="61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>
      <c r="A226" s="45"/>
      <c r="B226" s="61"/>
      <c r="C226" s="61"/>
      <c r="D226" s="61"/>
      <c r="E226" s="45"/>
      <c r="F226" s="45"/>
      <c r="G226" s="62"/>
      <c r="H226" s="62"/>
      <c r="I226" s="45"/>
      <c r="J226" s="45"/>
      <c r="K226" s="61"/>
      <c r="L226" s="45"/>
      <c r="M226" s="45"/>
      <c r="N226" s="63"/>
      <c r="O226" s="63"/>
      <c r="P226" s="63"/>
      <c r="Q226" s="63"/>
      <c r="R226" s="63"/>
      <c r="S226" s="61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>
      <c r="A227" s="45"/>
      <c r="B227" s="61"/>
      <c r="C227" s="61"/>
      <c r="D227" s="61"/>
      <c r="E227" s="45"/>
      <c r="F227" s="45"/>
      <c r="G227" s="62"/>
      <c r="H227" s="62"/>
      <c r="I227" s="45"/>
      <c r="J227" s="45"/>
      <c r="K227" s="61"/>
      <c r="L227" s="45"/>
      <c r="M227" s="45"/>
      <c r="N227" s="63"/>
      <c r="O227" s="63"/>
      <c r="P227" s="63"/>
      <c r="Q227" s="63"/>
      <c r="R227" s="63"/>
      <c r="S227" s="61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>
      <c r="A228" s="45"/>
      <c r="B228" s="61"/>
      <c r="C228" s="61"/>
      <c r="D228" s="61"/>
      <c r="E228" s="45"/>
      <c r="F228" s="45"/>
      <c r="G228" s="62"/>
      <c r="H228" s="62"/>
      <c r="I228" s="45"/>
      <c r="J228" s="45"/>
      <c r="K228" s="61"/>
      <c r="L228" s="45"/>
      <c r="M228" s="45"/>
      <c r="N228" s="63"/>
      <c r="O228" s="63"/>
      <c r="P228" s="63"/>
      <c r="Q228" s="63"/>
      <c r="R228" s="63"/>
      <c r="S228" s="61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>
      <c r="A229" s="45"/>
      <c r="B229" s="61"/>
      <c r="C229" s="61"/>
      <c r="D229" s="61"/>
      <c r="E229" s="45"/>
      <c r="F229" s="45"/>
      <c r="G229" s="62"/>
      <c r="H229" s="62"/>
      <c r="I229" s="45"/>
      <c r="J229" s="45"/>
      <c r="K229" s="61"/>
      <c r="L229" s="45"/>
      <c r="M229" s="45"/>
      <c r="N229" s="63"/>
      <c r="O229" s="63"/>
      <c r="P229" s="63"/>
      <c r="Q229" s="63"/>
      <c r="R229" s="63"/>
      <c r="S229" s="61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>
      <c r="A230" s="45"/>
      <c r="B230" s="61"/>
      <c r="C230" s="61"/>
      <c r="D230" s="61"/>
      <c r="E230" s="45"/>
      <c r="F230" s="45"/>
      <c r="G230" s="62"/>
      <c r="H230" s="62"/>
      <c r="I230" s="45"/>
      <c r="J230" s="45"/>
      <c r="K230" s="61"/>
      <c r="L230" s="45"/>
      <c r="M230" s="45"/>
      <c r="N230" s="63"/>
      <c r="O230" s="63"/>
      <c r="P230" s="63"/>
      <c r="Q230" s="63"/>
      <c r="R230" s="63"/>
      <c r="S230" s="61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>
      <c r="A231" s="45"/>
      <c r="B231" s="61"/>
      <c r="C231" s="61"/>
      <c r="D231" s="61"/>
      <c r="E231" s="45"/>
      <c r="F231" s="45"/>
      <c r="G231" s="62"/>
      <c r="H231" s="62"/>
      <c r="I231" s="45"/>
      <c r="J231" s="45"/>
      <c r="K231" s="61"/>
      <c r="L231" s="45"/>
      <c r="M231" s="45"/>
      <c r="N231" s="63"/>
      <c r="O231" s="63"/>
      <c r="P231" s="63"/>
      <c r="Q231" s="63"/>
      <c r="R231" s="63"/>
      <c r="S231" s="61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>
      <c r="A232" s="45"/>
      <c r="B232" s="61"/>
      <c r="C232" s="61"/>
      <c r="D232" s="61"/>
      <c r="E232" s="45"/>
      <c r="F232" s="45"/>
      <c r="G232" s="62"/>
      <c r="H232" s="62"/>
      <c r="I232" s="45"/>
      <c r="J232" s="45"/>
      <c r="K232" s="61"/>
      <c r="L232" s="45"/>
      <c r="M232" s="45"/>
      <c r="N232" s="63"/>
      <c r="O232" s="63"/>
      <c r="P232" s="63"/>
      <c r="Q232" s="63"/>
      <c r="R232" s="63"/>
      <c r="S232" s="61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>
      <c r="A233" s="45"/>
      <c r="B233" s="61"/>
      <c r="C233" s="61"/>
      <c r="D233" s="61"/>
      <c r="E233" s="45"/>
      <c r="F233" s="45"/>
      <c r="G233" s="62"/>
      <c r="H233" s="62"/>
      <c r="I233" s="45"/>
      <c r="J233" s="45"/>
      <c r="K233" s="61"/>
      <c r="L233" s="45"/>
      <c r="M233" s="45"/>
      <c r="N233" s="63"/>
      <c r="O233" s="63"/>
      <c r="P233" s="63"/>
      <c r="Q233" s="63"/>
      <c r="R233" s="63"/>
      <c r="S233" s="61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>
      <c r="A234" s="45"/>
      <c r="B234" s="61"/>
      <c r="C234" s="61"/>
      <c r="D234" s="61"/>
      <c r="E234" s="45"/>
      <c r="F234" s="45"/>
      <c r="G234" s="62"/>
      <c r="H234" s="62"/>
      <c r="I234" s="45"/>
      <c r="J234" s="45"/>
      <c r="K234" s="61"/>
      <c r="L234" s="45"/>
      <c r="M234" s="45"/>
      <c r="N234" s="63"/>
      <c r="O234" s="63"/>
      <c r="P234" s="63"/>
      <c r="Q234" s="63"/>
      <c r="R234" s="63"/>
      <c r="S234" s="61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>
      <c r="A235" s="45"/>
      <c r="B235" s="61"/>
      <c r="C235" s="61"/>
      <c r="D235" s="61"/>
      <c r="E235" s="45"/>
      <c r="F235" s="45"/>
      <c r="G235" s="62"/>
      <c r="H235" s="62"/>
      <c r="I235" s="45"/>
      <c r="J235" s="45"/>
      <c r="K235" s="61"/>
      <c r="L235" s="45"/>
      <c r="M235" s="45"/>
      <c r="N235" s="63"/>
      <c r="O235" s="63"/>
      <c r="P235" s="63"/>
      <c r="Q235" s="63"/>
      <c r="R235" s="63"/>
      <c r="S235" s="61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>
      <c r="A236" s="45"/>
      <c r="B236" s="61"/>
      <c r="C236" s="61"/>
      <c r="D236" s="61"/>
      <c r="E236" s="45"/>
      <c r="F236" s="45"/>
      <c r="G236" s="62"/>
      <c r="H236" s="62"/>
      <c r="I236" s="45"/>
      <c r="J236" s="45"/>
      <c r="K236" s="61"/>
      <c r="L236" s="45"/>
      <c r="M236" s="45"/>
      <c r="N236" s="63"/>
      <c r="O236" s="63"/>
      <c r="P236" s="63"/>
      <c r="Q236" s="63"/>
      <c r="R236" s="63"/>
      <c r="S236" s="61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>
      <c r="A237" s="45"/>
      <c r="B237" s="61"/>
      <c r="C237" s="61"/>
      <c r="D237" s="61"/>
      <c r="E237" s="45"/>
      <c r="F237" s="45"/>
      <c r="G237" s="62"/>
      <c r="H237" s="62"/>
      <c r="I237" s="45"/>
      <c r="J237" s="45"/>
      <c r="K237" s="61"/>
      <c r="L237" s="45"/>
      <c r="M237" s="45"/>
      <c r="N237" s="63"/>
      <c r="O237" s="63"/>
      <c r="P237" s="63"/>
      <c r="Q237" s="63"/>
      <c r="R237" s="63"/>
      <c r="S237" s="61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>
      <c r="A238" s="45"/>
      <c r="B238" s="61"/>
      <c r="C238" s="61"/>
      <c r="D238" s="61"/>
      <c r="E238" s="45"/>
      <c r="F238" s="45"/>
      <c r="G238" s="62"/>
      <c r="H238" s="62"/>
      <c r="I238" s="45"/>
      <c r="J238" s="45"/>
      <c r="K238" s="61"/>
      <c r="L238" s="45"/>
      <c r="M238" s="45"/>
      <c r="N238" s="63"/>
      <c r="O238" s="63"/>
      <c r="P238" s="63"/>
      <c r="Q238" s="63"/>
      <c r="R238" s="63"/>
      <c r="S238" s="61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>
      <c r="A239" s="45"/>
      <c r="B239" s="61"/>
      <c r="C239" s="61"/>
      <c r="D239" s="61"/>
      <c r="E239" s="45"/>
      <c r="F239" s="45"/>
      <c r="G239" s="62"/>
      <c r="H239" s="62"/>
      <c r="I239" s="45"/>
      <c r="J239" s="45"/>
      <c r="K239" s="61"/>
      <c r="L239" s="45"/>
      <c r="M239" s="45"/>
      <c r="N239" s="63"/>
      <c r="O239" s="63"/>
      <c r="P239" s="63"/>
      <c r="Q239" s="63"/>
      <c r="R239" s="63"/>
      <c r="S239" s="61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>
      <c r="A240" s="45"/>
      <c r="B240" s="61"/>
      <c r="C240" s="61"/>
      <c r="D240" s="61"/>
      <c r="E240" s="45"/>
      <c r="F240" s="45"/>
      <c r="G240" s="62"/>
      <c r="H240" s="62"/>
      <c r="I240" s="45"/>
      <c r="J240" s="45"/>
      <c r="K240" s="61"/>
      <c r="L240" s="45"/>
      <c r="M240" s="45"/>
      <c r="N240" s="63"/>
      <c r="O240" s="63"/>
      <c r="P240" s="63"/>
      <c r="Q240" s="63"/>
      <c r="R240" s="63"/>
      <c r="S240" s="61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>
      <c r="A241" s="45"/>
      <c r="B241" s="61"/>
      <c r="C241" s="61"/>
      <c r="D241" s="61"/>
      <c r="E241" s="45"/>
      <c r="F241" s="45"/>
      <c r="G241" s="62"/>
      <c r="H241" s="62"/>
      <c r="I241" s="45"/>
      <c r="J241" s="45"/>
      <c r="K241" s="61"/>
      <c r="L241" s="45"/>
      <c r="M241" s="45"/>
      <c r="N241" s="63"/>
      <c r="O241" s="63"/>
      <c r="P241" s="63"/>
      <c r="Q241" s="63"/>
      <c r="R241" s="63"/>
      <c r="S241" s="61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>
      <c r="A242" s="45"/>
      <c r="B242" s="61"/>
      <c r="C242" s="61"/>
      <c r="D242" s="61"/>
      <c r="E242" s="45"/>
      <c r="F242" s="45"/>
      <c r="G242" s="62"/>
      <c r="H242" s="62"/>
      <c r="I242" s="45"/>
      <c r="J242" s="45"/>
      <c r="K242" s="61"/>
      <c r="L242" s="45"/>
      <c r="M242" s="45"/>
      <c r="N242" s="63"/>
      <c r="O242" s="63"/>
      <c r="P242" s="63"/>
      <c r="Q242" s="63"/>
      <c r="R242" s="63"/>
      <c r="S242" s="61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>
      <c r="A243" s="45"/>
      <c r="B243" s="61"/>
      <c r="C243" s="61"/>
      <c r="D243" s="61"/>
      <c r="E243" s="45"/>
      <c r="F243" s="45"/>
      <c r="G243" s="62"/>
      <c r="H243" s="62"/>
      <c r="I243" s="45"/>
      <c r="J243" s="45"/>
      <c r="K243" s="61"/>
      <c r="L243" s="45"/>
      <c r="M243" s="45"/>
      <c r="N243" s="63"/>
      <c r="O243" s="63"/>
      <c r="P243" s="63"/>
      <c r="Q243" s="63"/>
      <c r="R243" s="63"/>
      <c r="S243" s="61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>
      <c r="A244" s="45"/>
      <c r="B244" s="61"/>
      <c r="C244" s="61"/>
      <c r="D244" s="61"/>
      <c r="E244" s="45"/>
      <c r="F244" s="45"/>
      <c r="G244" s="62"/>
      <c r="H244" s="62"/>
      <c r="I244" s="45"/>
      <c r="J244" s="45"/>
      <c r="K244" s="61"/>
      <c r="L244" s="45"/>
      <c r="M244" s="45"/>
      <c r="N244" s="63"/>
      <c r="O244" s="63"/>
      <c r="P244" s="63"/>
      <c r="Q244" s="63"/>
      <c r="R244" s="63"/>
      <c r="S244" s="61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>
      <c r="A245" s="45"/>
      <c r="B245" s="61"/>
      <c r="C245" s="61"/>
      <c r="D245" s="61"/>
      <c r="E245" s="45"/>
      <c r="F245" s="45"/>
      <c r="G245" s="62"/>
      <c r="H245" s="62"/>
      <c r="I245" s="45"/>
      <c r="J245" s="45"/>
      <c r="K245" s="61"/>
      <c r="L245" s="45"/>
      <c r="M245" s="45"/>
      <c r="N245" s="63"/>
      <c r="O245" s="63"/>
      <c r="P245" s="63"/>
      <c r="Q245" s="63"/>
      <c r="R245" s="63"/>
      <c r="S245" s="61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>
      <c r="A246" s="45"/>
      <c r="B246" s="61"/>
      <c r="C246" s="61"/>
      <c r="D246" s="61"/>
      <c r="E246" s="45"/>
      <c r="F246" s="45"/>
      <c r="G246" s="62"/>
      <c r="H246" s="62"/>
      <c r="I246" s="45"/>
      <c r="J246" s="45"/>
      <c r="K246" s="61"/>
      <c r="L246" s="45"/>
      <c r="M246" s="45"/>
      <c r="N246" s="63"/>
      <c r="O246" s="63"/>
      <c r="P246" s="63"/>
      <c r="Q246" s="63"/>
      <c r="R246" s="63"/>
      <c r="S246" s="61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>
      <c r="A247" s="45"/>
      <c r="B247" s="61"/>
      <c r="C247" s="61"/>
      <c r="D247" s="61"/>
      <c r="E247" s="45"/>
      <c r="F247" s="45"/>
      <c r="G247" s="62"/>
      <c r="H247" s="62"/>
      <c r="I247" s="45"/>
      <c r="J247" s="45"/>
      <c r="K247" s="61"/>
      <c r="L247" s="45"/>
      <c r="M247" s="45"/>
      <c r="N247" s="63"/>
      <c r="O247" s="63"/>
      <c r="P247" s="63"/>
      <c r="Q247" s="63"/>
      <c r="R247" s="63"/>
      <c r="S247" s="61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>
      <c r="A248" s="45"/>
      <c r="B248" s="61"/>
      <c r="C248" s="61"/>
      <c r="D248" s="61"/>
      <c r="E248" s="45"/>
      <c r="F248" s="45"/>
      <c r="G248" s="62"/>
      <c r="H248" s="62"/>
      <c r="I248" s="45"/>
      <c r="J248" s="45"/>
      <c r="K248" s="61"/>
      <c r="L248" s="45"/>
      <c r="M248" s="45"/>
      <c r="N248" s="63"/>
      <c r="O248" s="63"/>
      <c r="P248" s="63"/>
      <c r="Q248" s="63"/>
      <c r="R248" s="63"/>
      <c r="S248" s="61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>
      <c r="A249" s="45"/>
      <c r="B249" s="61"/>
      <c r="C249" s="61"/>
      <c r="D249" s="61"/>
      <c r="E249" s="45"/>
      <c r="F249" s="45"/>
      <c r="G249" s="62"/>
      <c r="H249" s="62"/>
      <c r="I249" s="45"/>
      <c r="J249" s="45"/>
      <c r="K249" s="61"/>
      <c r="L249" s="45"/>
      <c r="M249" s="45"/>
      <c r="N249" s="63"/>
      <c r="O249" s="63"/>
      <c r="P249" s="63"/>
      <c r="Q249" s="63"/>
      <c r="R249" s="63"/>
      <c r="S249" s="61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>
      <c r="A250" s="45"/>
      <c r="B250" s="61"/>
      <c r="C250" s="61"/>
      <c r="D250" s="61"/>
      <c r="E250" s="45"/>
      <c r="F250" s="45"/>
      <c r="G250" s="62"/>
      <c r="H250" s="62"/>
      <c r="I250" s="45"/>
      <c r="J250" s="45"/>
      <c r="K250" s="61"/>
      <c r="L250" s="45"/>
      <c r="M250" s="45"/>
      <c r="N250" s="63"/>
      <c r="O250" s="63"/>
      <c r="P250" s="63"/>
      <c r="Q250" s="63"/>
      <c r="R250" s="63"/>
      <c r="S250" s="61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</sheetData>
  <mergeCells count="5">
    <mergeCell ref="AH1:AJ1"/>
    <mergeCell ref="AL1:AN1"/>
    <mergeCell ref="AP1:AR1"/>
    <mergeCell ref="AT1:AV1"/>
    <mergeCell ref="AX1:BB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I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1.1640625" defaultRowHeight="15" customHeight="1"/>
  <cols>
    <col min="1" max="1" width="8.5" customWidth="1"/>
    <col min="2" max="3" width="6.1640625" customWidth="1"/>
    <col min="6" max="6" width="3" customWidth="1"/>
    <col min="7" max="15" width="4.1640625" customWidth="1"/>
    <col min="16" max="26" width="5" customWidth="1"/>
  </cols>
  <sheetData>
    <row r="1" spans="1:87" ht="16">
      <c r="A1" s="64" t="s">
        <v>0</v>
      </c>
      <c r="B1" s="64" t="s">
        <v>1</v>
      </c>
      <c r="C1" s="64" t="s">
        <v>2</v>
      </c>
      <c r="D1" s="64" t="s">
        <v>351</v>
      </c>
      <c r="E1" s="64" t="s">
        <v>352</v>
      </c>
      <c r="F1" s="65"/>
      <c r="G1" s="64" t="s">
        <v>207</v>
      </c>
      <c r="H1" s="64" t="s">
        <v>208</v>
      </c>
      <c r="I1" s="64" t="s">
        <v>209</v>
      </c>
      <c r="J1" s="64" t="s">
        <v>210</v>
      </c>
      <c r="K1" s="64" t="s">
        <v>211</v>
      </c>
      <c r="L1" s="64" t="s">
        <v>212</v>
      </c>
      <c r="M1" s="64" t="s">
        <v>213</v>
      </c>
      <c r="N1" s="64" t="s">
        <v>214</v>
      </c>
      <c r="O1" s="64" t="s">
        <v>215</v>
      </c>
      <c r="P1" s="64" t="s">
        <v>216</v>
      </c>
      <c r="Q1" s="64" t="s">
        <v>217</v>
      </c>
      <c r="R1" s="64" t="s">
        <v>218</v>
      </c>
      <c r="S1" s="64" t="s">
        <v>219</v>
      </c>
      <c r="T1" s="64" t="s">
        <v>220</v>
      </c>
      <c r="U1" s="64" t="s">
        <v>221</v>
      </c>
      <c r="V1" s="64" t="s">
        <v>222</v>
      </c>
      <c r="W1" s="64" t="s">
        <v>223</v>
      </c>
      <c r="X1" s="64" t="s">
        <v>224</v>
      </c>
      <c r="Y1" s="64" t="s">
        <v>225</v>
      </c>
      <c r="Z1" s="64" t="s">
        <v>226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5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1:87" ht="16">
      <c r="A2" s="66">
        <v>19333</v>
      </c>
      <c r="B2" s="66">
        <v>1</v>
      </c>
      <c r="C2" s="66">
        <v>1996</v>
      </c>
      <c r="D2" s="67">
        <v>45</v>
      </c>
      <c r="E2" s="67">
        <v>45</v>
      </c>
      <c r="F2" s="65"/>
      <c r="G2" s="66">
        <v>2</v>
      </c>
      <c r="H2" s="66">
        <v>2</v>
      </c>
      <c r="I2" s="66">
        <v>3</v>
      </c>
      <c r="J2" s="66">
        <v>2</v>
      </c>
      <c r="K2" s="66">
        <v>2</v>
      </c>
      <c r="L2" s="66">
        <v>3</v>
      </c>
      <c r="M2" s="66">
        <v>3</v>
      </c>
      <c r="N2" s="66">
        <v>1</v>
      </c>
      <c r="O2" s="66">
        <v>1</v>
      </c>
      <c r="P2" s="66">
        <v>2</v>
      </c>
      <c r="Q2" s="66">
        <v>3</v>
      </c>
      <c r="R2" s="66">
        <v>2</v>
      </c>
      <c r="S2" s="66">
        <v>3</v>
      </c>
      <c r="T2" s="66">
        <v>3</v>
      </c>
      <c r="U2" s="66">
        <v>2</v>
      </c>
      <c r="V2" s="66">
        <v>2</v>
      </c>
      <c r="W2" s="66">
        <v>2</v>
      </c>
      <c r="X2" s="66">
        <v>2</v>
      </c>
      <c r="Y2" s="66">
        <v>2</v>
      </c>
      <c r="Z2" s="66">
        <v>3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5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  <row r="3" spans="1:87" ht="16">
      <c r="A3" s="66">
        <v>19529</v>
      </c>
      <c r="B3" s="66">
        <v>0</v>
      </c>
      <c r="C3" s="66">
        <v>1999</v>
      </c>
      <c r="D3" s="67">
        <v>52</v>
      </c>
      <c r="E3" s="67">
        <v>52</v>
      </c>
      <c r="F3" s="65"/>
      <c r="G3" s="66">
        <v>3</v>
      </c>
      <c r="H3" s="66">
        <v>4</v>
      </c>
      <c r="I3" s="66">
        <v>4</v>
      </c>
      <c r="J3" s="66">
        <v>4</v>
      </c>
      <c r="K3" s="66">
        <v>1</v>
      </c>
      <c r="L3" s="66">
        <v>4</v>
      </c>
      <c r="M3" s="66">
        <v>4</v>
      </c>
      <c r="N3" s="66">
        <v>4</v>
      </c>
      <c r="O3" s="66">
        <v>1</v>
      </c>
      <c r="P3" s="66">
        <v>2</v>
      </c>
      <c r="Q3" s="66">
        <v>1</v>
      </c>
      <c r="R3" s="66">
        <v>1</v>
      </c>
      <c r="S3" s="66">
        <v>3</v>
      </c>
      <c r="T3" s="66">
        <v>2</v>
      </c>
      <c r="U3" s="66">
        <v>4</v>
      </c>
      <c r="V3" s="66">
        <v>3</v>
      </c>
      <c r="W3" s="66">
        <v>3</v>
      </c>
      <c r="X3" s="66">
        <v>1</v>
      </c>
      <c r="Y3" s="66">
        <v>1</v>
      </c>
      <c r="Z3" s="66">
        <v>2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5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</row>
    <row r="4" spans="1:87" ht="16">
      <c r="A4" s="66">
        <v>19366</v>
      </c>
      <c r="B4" s="66">
        <v>0</v>
      </c>
      <c r="C4" s="66">
        <v>1999</v>
      </c>
      <c r="D4" s="67">
        <v>41</v>
      </c>
      <c r="E4" s="67">
        <v>41</v>
      </c>
      <c r="F4" s="65"/>
      <c r="G4" s="66">
        <v>2</v>
      </c>
      <c r="H4" s="66">
        <v>2</v>
      </c>
      <c r="I4" s="66">
        <v>1</v>
      </c>
      <c r="J4" s="66">
        <v>2</v>
      </c>
      <c r="K4" s="66">
        <v>1</v>
      </c>
      <c r="L4" s="66">
        <v>3</v>
      </c>
      <c r="M4" s="66">
        <v>3</v>
      </c>
      <c r="N4" s="66">
        <v>1</v>
      </c>
      <c r="O4" s="66">
        <v>2</v>
      </c>
      <c r="P4" s="66">
        <v>1</v>
      </c>
      <c r="Q4" s="66">
        <v>1</v>
      </c>
      <c r="R4" s="66">
        <v>2</v>
      </c>
      <c r="S4" s="66">
        <v>3</v>
      </c>
      <c r="T4" s="66">
        <v>3</v>
      </c>
      <c r="U4" s="66">
        <v>3</v>
      </c>
      <c r="V4" s="66">
        <v>3</v>
      </c>
      <c r="W4" s="66">
        <v>4</v>
      </c>
      <c r="X4" s="66">
        <v>1</v>
      </c>
      <c r="Y4" s="66">
        <v>1</v>
      </c>
      <c r="Z4" s="66">
        <v>2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5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</row>
    <row r="5" spans="1:87" ht="16">
      <c r="A5" s="66">
        <v>19814</v>
      </c>
      <c r="B5" s="66">
        <v>0</v>
      </c>
      <c r="C5" s="66">
        <v>2000</v>
      </c>
      <c r="D5" s="67">
        <v>32</v>
      </c>
      <c r="E5" s="67">
        <v>32</v>
      </c>
      <c r="F5" s="65"/>
      <c r="G5" s="66">
        <v>1</v>
      </c>
      <c r="H5" s="66">
        <v>1</v>
      </c>
      <c r="I5" s="66">
        <v>1</v>
      </c>
      <c r="J5" s="66">
        <v>1</v>
      </c>
      <c r="K5" s="66">
        <v>1</v>
      </c>
      <c r="L5" s="66">
        <v>1</v>
      </c>
      <c r="M5" s="66">
        <v>1</v>
      </c>
      <c r="N5" s="66">
        <v>3</v>
      </c>
      <c r="O5" s="66">
        <v>1</v>
      </c>
      <c r="P5" s="66">
        <v>1</v>
      </c>
      <c r="Q5" s="66">
        <v>1</v>
      </c>
      <c r="R5" s="66">
        <v>1</v>
      </c>
      <c r="S5" s="66">
        <v>2</v>
      </c>
      <c r="T5" s="66">
        <v>1</v>
      </c>
      <c r="U5" s="66">
        <v>2</v>
      </c>
      <c r="V5" s="66">
        <v>3</v>
      </c>
      <c r="W5" s="66">
        <v>3</v>
      </c>
      <c r="X5" s="66">
        <v>1</v>
      </c>
      <c r="Y5" s="66">
        <v>4</v>
      </c>
      <c r="Z5" s="66">
        <v>2</v>
      </c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5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</row>
    <row r="6" spans="1:87" ht="16">
      <c r="A6" s="66">
        <v>19522</v>
      </c>
      <c r="B6" s="66">
        <v>0</v>
      </c>
      <c r="C6" s="66">
        <v>1998</v>
      </c>
      <c r="D6" s="67">
        <v>46</v>
      </c>
      <c r="E6" s="67">
        <v>46</v>
      </c>
      <c r="F6" s="65"/>
      <c r="G6" s="66">
        <v>4</v>
      </c>
      <c r="H6" s="66">
        <v>2</v>
      </c>
      <c r="I6" s="66">
        <v>2</v>
      </c>
      <c r="J6" s="66">
        <v>2</v>
      </c>
      <c r="K6" s="66">
        <v>1</v>
      </c>
      <c r="L6" s="66">
        <v>4</v>
      </c>
      <c r="M6" s="66">
        <v>4</v>
      </c>
      <c r="N6" s="66">
        <v>3</v>
      </c>
      <c r="O6" s="66">
        <v>2</v>
      </c>
      <c r="P6" s="66">
        <v>2</v>
      </c>
      <c r="Q6" s="66">
        <v>1</v>
      </c>
      <c r="R6" s="66">
        <v>1</v>
      </c>
      <c r="S6" s="66">
        <v>3</v>
      </c>
      <c r="T6" s="66">
        <v>3</v>
      </c>
      <c r="U6" s="66">
        <v>3</v>
      </c>
      <c r="V6" s="66">
        <v>2</v>
      </c>
      <c r="W6" s="66">
        <v>3</v>
      </c>
      <c r="X6" s="66">
        <v>1</v>
      </c>
      <c r="Y6" s="66">
        <v>1</v>
      </c>
      <c r="Z6" s="66">
        <v>2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5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</row>
    <row r="7" spans="1:87" ht="16">
      <c r="A7" s="66">
        <v>14468</v>
      </c>
      <c r="B7" s="66">
        <v>0</v>
      </c>
      <c r="C7" s="66">
        <v>1997</v>
      </c>
      <c r="D7" s="67">
        <v>35</v>
      </c>
      <c r="E7" s="67">
        <v>35</v>
      </c>
      <c r="F7" s="65"/>
      <c r="G7" s="66">
        <v>1</v>
      </c>
      <c r="H7" s="66">
        <v>3</v>
      </c>
      <c r="I7" s="66">
        <v>3</v>
      </c>
      <c r="J7" s="66">
        <v>1</v>
      </c>
      <c r="K7" s="66">
        <v>1</v>
      </c>
      <c r="L7" s="66">
        <v>4</v>
      </c>
      <c r="M7" s="66">
        <v>2</v>
      </c>
      <c r="N7" s="66">
        <v>2</v>
      </c>
      <c r="O7" s="66">
        <v>1</v>
      </c>
      <c r="P7" s="66">
        <v>1</v>
      </c>
      <c r="Q7" s="66">
        <v>1</v>
      </c>
      <c r="R7" s="66">
        <v>1</v>
      </c>
      <c r="S7" s="66">
        <v>2</v>
      </c>
      <c r="T7" s="66">
        <v>2</v>
      </c>
      <c r="U7" s="66">
        <v>1</v>
      </c>
      <c r="V7" s="66">
        <v>1</v>
      </c>
      <c r="W7" s="66">
        <v>2</v>
      </c>
      <c r="X7" s="66">
        <v>2</v>
      </c>
      <c r="Y7" s="66">
        <v>3</v>
      </c>
      <c r="Z7" s="66">
        <v>1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5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</row>
    <row r="8" spans="1:87" ht="16">
      <c r="A8" s="66">
        <v>20071</v>
      </c>
      <c r="B8" s="66">
        <v>1</v>
      </c>
      <c r="C8" s="66">
        <v>1998</v>
      </c>
      <c r="D8" s="67">
        <v>53</v>
      </c>
      <c r="E8" s="67">
        <v>53</v>
      </c>
      <c r="F8" s="65"/>
      <c r="G8" s="66">
        <v>3</v>
      </c>
      <c r="H8" s="66">
        <v>4</v>
      </c>
      <c r="I8" s="66">
        <v>3</v>
      </c>
      <c r="J8" s="66">
        <v>4</v>
      </c>
      <c r="K8" s="66">
        <v>1</v>
      </c>
      <c r="L8" s="66">
        <v>4</v>
      </c>
      <c r="M8" s="66">
        <v>4</v>
      </c>
      <c r="N8" s="66">
        <v>3</v>
      </c>
      <c r="O8" s="66">
        <v>2</v>
      </c>
      <c r="P8" s="66">
        <v>2</v>
      </c>
      <c r="Q8" s="66">
        <v>2</v>
      </c>
      <c r="R8" s="66">
        <v>2</v>
      </c>
      <c r="S8" s="66">
        <v>3</v>
      </c>
      <c r="T8" s="66">
        <v>3</v>
      </c>
      <c r="U8" s="66">
        <v>2</v>
      </c>
      <c r="V8" s="66">
        <v>2</v>
      </c>
      <c r="W8" s="66">
        <v>2</v>
      </c>
      <c r="X8" s="66">
        <v>2</v>
      </c>
      <c r="Y8" s="66">
        <v>2</v>
      </c>
      <c r="Z8" s="66">
        <v>3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5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</row>
    <row r="9" spans="1:87" ht="16">
      <c r="A9" s="66">
        <v>20110</v>
      </c>
      <c r="B9" s="66">
        <v>0</v>
      </c>
      <c r="C9" s="66">
        <v>1998</v>
      </c>
      <c r="D9" s="67">
        <v>39</v>
      </c>
      <c r="E9" s="67">
        <v>39</v>
      </c>
      <c r="F9" s="65"/>
      <c r="G9" s="66">
        <v>1</v>
      </c>
      <c r="H9" s="66">
        <v>1</v>
      </c>
      <c r="I9" s="66">
        <v>1</v>
      </c>
      <c r="J9" s="66">
        <v>2</v>
      </c>
      <c r="K9" s="66">
        <v>1</v>
      </c>
      <c r="L9" s="66">
        <v>3</v>
      </c>
      <c r="M9" s="66">
        <v>3</v>
      </c>
      <c r="N9" s="66">
        <v>1</v>
      </c>
      <c r="O9" s="66">
        <v>2</v>
      </c>
      <c r="P9" s="66">
        <v>2</v>
      </c>
      <c r="Q9" s="66">
        <v>2</v>
      </c>
      <c r="R9" s="66">
        <v>3</v>
      </c>
      <c r="S9" s="66">
        <v>2</v>
      </c>
      <c r="T9" s="66">
        <v>3</v>
      </c>
      <c r="U9" s="66">
        <v>2</v>
      </c>
      <c r="V9" s="66">
        <v>2</v>
      </c>
      <c r="W9" s="66">
        <v>3</v>
      </c>
      <c r="X9" s="66">
        <v>1</v>
      </c>
      <c r="Y9" s="66">
        <v>2</v>
      </c>
      <c r="Z9" s="66">
        <v>2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5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</row>
    <row r="10" spans="1:87" ht="16">
      <c r="A10" s="66">
        <v>21315</v>
      </c>
      <c r="B10" s="66">
        <v>0</v>
      </c>
      <c r="C10" s="66">
        <v>1999</v>
      </c>
      <c r="D10" s="67">
        <v>53</v>
      </c>
      <c r="E10" s="67">
        <v>53</v>
      </c>
      <c r="F10" s="65"/>
      <c r="G10" s="66">
        <v>3</v>
      </c>
      <c r="H10" s="66">
        <v>3</v>
      </c>
      <c r="I10" s="66">
        <v>3</v>
      </c>
      <c r="J10" s="66">
        <v>1</v>
      </c>
      <c r="K10" s="66">
        <v>1</v>
      </c>
      <c r="L10" s="66">
        <v>3</v>
      </c>
      <c r="M10" s="66">
        <v>4</v>
      </c>
      <c r="N10" s="66">
        <v>3</v>
      </c>
      <c r="O10" s="66">
        <v>3</v>
      </c>
      <c r="P10" s="66">
        <v>3</v>
      </c>
      <c r="Q10" s="66">
        <v>2</v>
      </c>
      <c r="R10" s="66">
        <v>2</v>
      </c>
      <c r="S10" s="66">
        <v>3</v>
      </c>
      <c r="T10" s="66">
        <v>3</v>
      </c>
      <c r="U10" s="66">
        <v>3</v>
      </c>
      <c r="V10" s="66">
        <v>4</v>
      </c>
      <c r="W10" s="66">
        <v>4</v>
      </c>
      <c r="X10" s="66">
        <v>1</v>
      </c>
      <c r="Y10" s="66">
        <v>1</v>
      </c>
      <c r="Z10" s="66">
        <v>3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5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</row>
    <row r="11" spans="1:87" ht="16">
      <c r="A11" s="66">
        <v>21523</v>
      </c>
      <c r="B11" s="66">
        <v>1</v>
      </c>
      <c r="C11" s="66">
        <v>1998</v>
      </c>
      <c r="D11" s="67">
        <v>33</v>
      </c>
      <c r="E11" s="67">
        <v>33</v>
      </c>
      <c r="F11" s="65"/>
      <c r="G11" s="66">
        <v>1</v>
      </c>
      <c r="H11" s="66">
        <v>1</v>
      </c>
      <c r="I11" s="66">
        <v>1</v>
      </c>
      <c r="J11" s="66">
        <v>2</v>
      </c>
      <c r="K11" s="66">
        <v>1</v>
      </c>
      <c r="L11" s="66">
        <v>1</v>
      </c>
      <c r="M11" s="66">
        <v>1</v>
      </c>
      <c r="N11" s="66">
        <v>1</v>
      </c>
      <c r="O11" s="66">
        <v>2</v>
      </c>
      <c r="P11" s="66">
        <v>1</v>
      </c>
      <c r="Q11" s="66">
        <v>1</v>
      </c>
      <c r="R11" s="66">
        <v>2</v>
      </c>
      <c r="S11" s="66">
        <v>3</v>
      </c>
      <c r="T11" s="66">
        <v>3</v>
      </c>
      <c r="U11" s="66">
        <v>2</v>
      </c>
      <c r="V11" s="66">
        <v>3</v>
      </c>
      <c r="W11" s="66">
        <v>2</v>
      </c>
      <c r="X11" s="66">
        <v>1</v>
      </c>
      <c r="Y11" s="66">
        <v>1</v>
      </c>
      <c r="Z11" s="66">
        <v>3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5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</row>
    <row r="12" spans="1:87" ht="16">
      <c r="A12" s="66">
        <v>21529</v>
      </c>
      <c r="B12" s="66">
        <v>0</v>
      </c>
      <c r="C12" s="66">
        <v>1998</v>
      </c>
      <c r="D12" s="67">
        <v>35</v>
      </c>
      <c r="E12" s="67">
        <v>35</v>
      </c>
      <c r="F12" s="65"/>
      <c r="G12" s="66">
        <v>2</v>
      </c>
      <c r="H12" s="66">
        <v>2</v>
      </c>
      <c r="I12" s="66">
        <v>2</v>
      </c>
      <c r="J12" s="66">
        <v>2</v>
      </c>
      <c r="K12" s="66">
        <v>1</v>
      </c>
      <c r="L12" s="66">
        <v>1</v>
      </c>
      <c r="M12" s="66">
        <v>1</v>
      </c>
      <c r="N12" s="66">
        <v>2</v>
      </c>
      <c r="O12" s="66">
        <v>1</v>
      </c>
      <c r="P12" s="66">
        <v>2</v>
      </c>
      <c r="Q12" s="66">
        <v>1</v>
      </c>
      <c r="R12" s="66">
        <v>2</v>
      </c>
      <c r="S12" s="66">
        <v>3</v>
      </c>
      <c r="T12" s="66">
        <v>3</v>
      </c>
      <c r="U12" s="66">
        <v>2</v>
      </c>
      <c r="V12" s="66">
        <v>2</v>
      </c>
      <c r="W12" s="66">
        <v>3</v>
      </c>
      <c r="X12" s="66">
        <v>1</v>
      </c>
      <c r="Y12" s="66">
        <v>1</v>
      </c>
      <c r="Z12" s="66">
        <v>1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5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</row>
    <row r="13" spans="1:87" ht="16">
      <c r="A13" s="66">
        <v>22609</v>
      </c>
      <c r="B13" s="66">
        <v>1</v>
      </c>
      <c r="C13" s="66">
        <v>1995</v>
      </c>
      <c r="D13" s="67">
        <v>38</v>
      </c>
      <c r="E13" s="67">
        <v>38</v>
      </c>
      <c r="F13" s="65"/>
      <c r="G13" s="66">
        <v>2</v>
      </c>
      <c r="H13" s="66">
        <v>2</v>
      </c>
      <c r="I13" s="66">
        <v>2</v>
      </c>
      <c r="J13" s="66">
        <v>1</v>
      </c>
      <c r="K13" s="66">
        <v>1</v>
      </c>
      <c r="L13" s="66">
        <v>2</v>
      </c>
      <c r="M13" s="66">
        <v>2</v>
      </c>
      <c r="N13" s="66">
        <v>3</v>
      </c>
      <c r="O13" s="66">
        <v>2</v>
      </c>
      <c r="P13" s="66">
        <v>1</v>
      </c>
      <c r="Q13" s="66">
        <v>1</v>
      </c>
      <c r="R13" s="66">
        <v>3</v>
      </c>
      <c r="S13" s="66">
        <v>2</v>
      </c>
      <c r="T13" s="66">
        <v>3</v>
      </c>
      <c r="U13" s="66">
        <v>2</v>
      </c>
      <c r="V13" s="66">
        <v>2</v>
      </c>
      <c r="W13" s="66">
        <v>2</v>
      </c>
      <c r="X13" s="66">
        <v>2</v>
      </c>
      <c r="Y13" s="66">
        <v>1</v>
      </c>
      <c r="Z13" s="66">
        <v>2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5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</row>
    <row r="14" spans="1:87" ht="16">
      <c r="A14" s="66">
        <v>22614</v>
      </c>
      <c r="B14" s="66">
        <v>0</v>
      </c>
      <c r="C14" s="66">
        <v>1996</v>
      </c>
      <c r="D14" s="67">
        <v>42</v>
      </c>
      <c r="E14" s="67">
        <v>42</v>
      </c>
      <c r="F14" s="65"/>
      <c r="G14" s="66">
        <v>2</v>
      </c>
      <c r="H14" s="66">
        <v>1</v>
      </c>
      <c r="I14" s="66">
        <v>1</v>
      </c>
      <c r="J14" s="66">
        <v>1</v>
      </c>
      <c r="K14" s="66">
        <v>1</v>
      </c>
      <c r="L14" s="66">
        <v>4</v>
      </c>
      <c r="M14" s="66">
        <v>3</v>
      </c>
      <c r="N14" s="66">
        <v>2</v>
      </c>
      <c r="O14" s="66">
        <v>2</v>
      </c>
      <c r="P14" s="66">
        <v>1</v>
      </c>
      <c r="Q14" s="66">
        <v>2</v>
      </c>
      <c r="R14" s="66">
        <v>3</v>
      </c>
      <c r="S14" s="66">
        <v>3</v>
      </c>
      <c r="T14" s="66">
        <v>3</v>
      </c>
      <c r="U14" s="66">
        <v>3</v>
      </c>
      <c r="V14" s="66">
        <v>3</v>
      </c>
      <c r="W14" s="66">
        <v>4</v>
      </c>
      <c r="X14" s="66">
        <v>1</v>
      </c>
      <c r="Y14" s="66">
        <v>1</v>
      </c>
      <c r="Z14" s="66">
        <v>1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5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</row>
    <row r="16" spans="1:87" ht="16">
      <c r="B16" s="64"/>
      <c r="C16" s="68"/>
      <c r="D16" s="5" t="s">
        <v>353</v>
      </c>
    </row>
    <row r="17" spans="2:12" ht="21.75" customHeight="1">
      <c r="B17" s="64"/>
      <c r="C17" s="69"/>
      <c r="D17" s="65"/>
      <c r="E17" s="65"/>
      <c r="F17" s="65"/>
      <c r="G17" s="65"/>
      <c r="H17" s="65"/>
      <c r="I17" s="65"/>
      <c r="J17" s="64"/>
      <c r="K17" s="66"/>
      <c r="L17" s="65"/>
    </row>
    <row r="18" spans="2:12" ht="16">
      <c r="B18" s="65"/>
      <c r="C18" s="65"/>
      <c r="D18" s="64"/>
      <c r="E18" s="66"/>
      <c r="F18" s="69"/>
      <c r="G18" s="65"/>
      <c r="H18" s="65"/>
      <c r="I18" s="65"/>
      <c r="J18" s="69"/>
      <c r="K18" s="65"/>
      <c r="L18" s="65"/>
    </row>
    <row r="19" spans="2:12" ht="16">
      <c r="C19" s="65"/>
      <c r="D19" s="64"/>
      <c r="E19" s="66"/>
      <c r="F19" s="90"/>
      <c r="G19" s="82"/>
      <c r="H19" s="82"/>
      <c r="I19" s="91"/>
      <c r="J19" s="65"/>
      <c r="K19" s="65"/>
      <c r="L19" s="65"/>
    </row>
    <row r="20" spans="2:12" ht="16">
      <c r="C20" s="65"/>
      <c r="D20" s="69"/>
      <c r="E20" s="69"/>
      <c r="F20" s="69"/>
      <c r="G20" s="65"/>
      <c r="H20" s="65"/>
      <c r="I20" s="65"/>
      <c r="J20" s="69"/>
      <c r="K20" s="69"/>
      <c r="L20" s="65"/>
    </row>
    <row r="21" spans="2:12" ht="16">
      <c r="C21" s="65"/>
      <c r="D21" s="69"/>
      <c r="E21" s="64"/>
      <c r="F21" s="64"/>
      <c r="G21" s="64"/>
      <c r="H21" s="65"/>
      <c r="I21" s="65"/>
      <c r="J21" s="65"/>
      <c r="K21" s="65"/>
      <c r="L21" s="65"/>
    </row>
    <row r="22" spans="2:12" ht="16">
      <c r="C22" s="65"/>
      <c r="D22" s="64"/>
      <c r="E22" s="66"/>
      <c r="F22" s="66"/>
      <c r="G22" s="65"/>
      <c r="H22" s="65"/>
      <c r="I22" s="65"/>
      <c r="J22" s="65"/>
      <c r="K22" s="65"/>
      <c r="L22" s="65"/>
    </row>
    <row r="23" spans="2:12" ht="16">
      <c r="C23" s="65"/>
      <c r="D23" s="64"/>
      <c r="E23" s="66"/>
      <c r="F23" s="66"/>
      <c r="G23" s="65"/>
      <c r="H23" s="65"/>
      <c r="I23" s="64"/>
      <c r="J23" s="65"/>
      <c r="K23" s="65"/>
      <c r="L23" s="65"/>
    </row>
    <row r="24" spans="2:12" ht="16">
      <c r="C24" s="65"/>
      <c r="D24" s="64"/>
      <c r="E24" s="64"/>
      <c r="F24" s="90"/>
      <c r="G24" s="91"/>
      <c r="H24" s="65"/>
      <c r="I24" s="65"/>
      <c r="J24" s="65"/>
      <c r="K24" s="65"/>
      <c r="L24" s="65"/>
    </row>
    <row r="25" spans="2:12" ht="16">
      <c r="C25" s="70"/>
      <c r="E25" s="71"/>
      <c r="F25" s="71"/>
      <c r="L25" s="65"/>
    </row>
    <row r="26" spans="2:12" ht="16"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2:12" ht="16"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2" ht="16">
      <c r="C28" s="65"/>
      <c r="D28" s="65"/>
      <c r="E28" s="65"/>
      <c r="F28" s="65"/>
      <c r="G28" s="65"/>
      <c r="H28" s="65"/>
      <c r="I28" s="65"/>
      <c r="J28" s="65"/>
      <c r="K28" s="65"/>
      <c r="L28" s="65"/>
    </row>
  </sheetData>
  <mergeCells count="2">
    <mergeCell ref="F19:I19"/>
    <mergeCell ref="F24:G2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I201"/>
  <sheetViews>
    <sheetView workbookViewId="0"/>
  </sheetViews>
  <sheetFormatPr baseColWidth="10" defaultColWidth="11.1640625" defaultRowHeight="15" customHeight="1"/>
  <sheetData>
    <row r="1" spans="1:35">
      <c r="A1" s="92" t="s">
        <v>354</v>
      </c>
      <c r="B1" s="93" t="s">
        <v>355</v>
      </c>
      <c r="C1" s="82"/>
      <c r="D1" s="82"/>
      <c r="E1" s="82"/>
      <c r="F1" s="82"/>
      <c r="G1" s="82"/>
      <c r="H1" s="65"/>
      <c r="I1" s="92" t="s">
        <v>356</v>
      </c>
      <c r="J1" s="93" t="s">
        <v>357</v>
      </c>
      <c r="K1" s="82"/>
      <c r="L1" s="82"/>
      <c r="M1" s="82"/>
      <c r="N1" s="82"/>
      <c r="O1" s="82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>
      <c r="A2" s="82"/>
      <c r="B2" s="72" t="s">
        <v>358</v>
      </c>
      <c r="C2" s="72" t="s">
        <v>359</v>
      </c>
      <c r="D2" s="72" t="s">
        <v>360</v>
      </c>
      <c r="E2" s="72" t="s">
        <v>361</v>
      </c>
      <c r="F2" s="72" t="s">
        <v>362</v>
      </c>
      <c r="G2" s="72" t="s">
        <v>363</v>
      </c>
      <c r="I2" s="82"/>
      <c r="J2" s="72" t="s">
        <v>364</v>
      </c>
      <c r="K2" s="72" t="s">
        <v>364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>
      <c r="A3" s="73" t="s">
        <v>3</v>
      </c>
      <c r="B3" s="68">
        <v>37.51634</v>
      </c>
      <c r="C3" s="68">
        <v>63.30856</v>
      </c>
      <c r="D3" s="68">
        <v>7.9566670000000004</v>
      </c>
      <c r="E3" s="68">
        <v>0.60054099999999999</v>
      </c>
      <c r="F3" s="68">
        <v>0.51263999999999998</v>
      </c>
      <c r="G3" s="68">
        <v>0.81149300000000002</v>
      </c>
      <c r="I3" s="73" t="s">
        <v>365</v>
      </c>
      <c r="J3" s="68">
        <v>10</v>
      </c>
      <c r="K3" s="68">
        <v>10</v>
      </c>
      <c r="N3" s="65"/>
      <c r="O3" s="74"/>
      <c r="P3" s="7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>
      <c r="A4" s="73" t="s">
        <v>4</v>
      </c>
      <c r="B4" s="68">
        <v>37.398690000000002</v>
      </c>
      <c r="C4" s="68">
        <v>65.102490000000003</v>
      </c>
      <c r="D4" s="68">
        <v>8.0686110000000006</v>
      </c>
      <c r="E4" s="68">
        <v>0.39421400000000001</v>
      </c>
      <c r="F4" s="68">
        <v>0.38448500000000002</v>
      </c>
      <c r="G4" s="68">
        <v>0.82182100000000002</v>
      </c>
      <c r="I4" s="73" t="s">
        <v>366</v>
      </c>
      <c r="J4" s="68">
        <v>19.183009999999999</v>
      </c>
      <c r="K4" s="68">
        <v>20.163399999999999</v>
      </c>
      <c r="N4" s="65"/>
      <c r="O4" s="64"/>
      <c r="P4" s="66"/>
      <c r="Q4" s="65"/>
      <c r="R4" s="65"/>
      <c r="S4" s="65"/>
      <c r="T4" s="65"/>
      <c r="U4" s="65"/>
      <c r="V4" s="65"/>
      <c r="W4" s="65"/>
      <c r="AC4" s="65"/>
      <c r="AD4" s="65"/>
      <c r="AE4" s="65"/>
      <c r="AF4" s="65"/>
      <c r="AG4" s="65"/>
      <c r="AH4" s="65"/>
      <c r="AI4" s="65"/>
    </row>
    <row r="5" spans="1:35">
      <c r="A5" s="73" t="s">
        <v>5</v>
      </c>
      <c r="B5" s="68">
        <v>37.575159999999997</v>
      </c>
      <c r="C5" s="68">
        <v>65.080960000000005</v>
      </c>
      <c r="D5" s="68">
        <v>8.0672770000000007</v>
      </c>
      <c r="E5" s="68">
        <v>0.46738499999999999</v>
      </c>
      <c r="F5" s="68">
        <v>0.37880200000000003</v>
      </c>
      <c r="G5" s="68">
        <v>0.81807700000000005</v>
      </c>
      <c r="I5" s="73" t="s">
        <v>367</v>
      </c>
      <c r="J5" s="68">
        <v>2935</v>
      </c>
      <c r="K5" s="68">
        <v>3085</v>
      </c>
      <c r="N5" s="65"/>
      <c r="O5" s="64"/>
      <c r="P5" s="66"/>
      <c r="Q5" s="65"/>
      <c r="R5" s="65"/>
      <c r="S5" s="65"/>
      <c r="T5" s="65"/>
      <c r="U5" s="65"/>
      <c r="V5" s="65"/>
      <c r="W5" s="65"/>
      <c r="AC5" s="65"/>
      <c r="AD5" s="65"/>
      <c r="AE5" s="65"/>
      <c r="AF5" s="65"/>
      <c r="AG5" s="65"/>
      <c r="AH5" s="65"/>
      <c r="AI5" s="65"/>
    </row>
    <row r="6" spans="1:35">
      <c r="A6" s="73" t="s">
        <v>6</v>
      </c>
      <c r="B6" s="68">
        <v>37.745100000000001</v>
      </c>
      <c r="C6" s="68">
        <v>66.830460000000002</v>
      </c>
      <c r="D6" s="68">
        <v>8.1749899999999993</v>
      </c>
      <c r="E6" s="68">
        <v>0.37761800000000001</v>
      </c>
      <c r="F6" s="68">
        <v>0.228487</v>
      </c>
      <c r="G6" s="68">
        <v>0.822403</v>
      </c>
      <c r="I6" s="73" t="s">
        <v>368</v>
      </c>
      <c r="J6" s="68">
        <v>4.1776939999999998</v>
      </c>
      <c r="K6" s="68">
        <v>4.8128909999999996</v>
      </c>
      <c r="N6" s="65"/>
      <c r="O6" s="64"/>
      <c r="P6" s="66"/>
      <c r="Q6" s="65"/>
      <c r="R6" s="65"/>
      <c r="S6" s="65"/>
      <c r="T6" s="65"/>
      <c r="U6" s="65"/>
      <c r="V6" s="65"/>
      <c r="W6" s="65"/>
      <c r="AC6" s="65"/>
      <c r="AD6" s="65"/>
      <c r="AE6" s="65"/>
      <c r="AF6" s="65"/>
      <c r="AG6" s="65"/>
      <c r="AH6" s="65"/>
      <c r="AI6" s="65"/>
    </row>
    <row r="7" spans="1:35">
      <c r="A7" s="73" t="s">
        <v>7</v>
      </c>
      <c r="B7" s="68">
        <v>38.156860000000002</v>
      </c>
      <c r="C7" s="68">
        <v>70.21069</v>
      </c>
      <c r="D7" s="68">
        <v>8.3791820000000001</v>
      </c>
      <c r="E7" s="68">
        <v>0.18262400000000001</v>
      </c>
      <c r="F7" s="68">
        <v>0.26235700000000001</v>
      </c>
      <c r="G7" s="68">
        <v>0.82938599999999996</v>
      </c>
      <c r="I7" s="73" t="s">
        <v>369</v>
      </c>
      <c r="J7" s="68">
        <v>17.453130000000002</v>
      </c>
      <c r="K7" s="68">
        <v>23.163920000000001</v>
      </c>
      <c r="N7" s="65"/>
      <c r="O7" s="64"/>
      <c r="P7" s="66"/>
      <c r="Q7" s="65"/>
      <c r="R7" s="65"/>
      <c r="S7" s="65"/>
      <c r="T7" s="65"/>
      <c r="U7" s="65"/>
      <c r="V7" s="65"/>
      <c r="W7" s="65"/>
      <c r="AC7" s="65"/>
      <c r="AD7" s="65"/>
      <c r="AE7" s="65"/>
      <c r="AF7" s="65"/>
      <c r="AG7" s="65"/>
      <c r="AH7" s="65"/>
      <c r="AI7" s="65"/>
    </row>
    <row r="8" spans="1:35">
      <c r="A8" s="73" t="s">
        <v>8</v>
      </c>
      <c r="B8" s="68">
        <v>36.830069999999999</v>
      </c>
      <c r="C8" s="68">
        <v>61.605110000000003</v>
      </c>
      <c r="D8" s="68">
        <v>7.8488920000000002</v>
      </c>
      <c r="E8" s="68">
        <v>0.53000199999999997</v>
      </c>
      <c r="F8" s="68">
        <v>0.68645100000000003</v>
      </c>
      <c r="G8" s="68">
        <v>0.81399699999999997</v>
      </c>
      <c r="I8" s="73" t="s">
        <v>370</v>
      </c>
      <c r="J8" s="68">
        <v>0.66878000000000004</v>
      </c>
      <c r="K8" s="68">
        <v>0.70114889999999996</v>
      </c>
      <c r="N8" s="65"/>
      <c r="O8" s="64"/>
      <c r="P8" s="75"/>
      <c r="Q8" s="90"/>
      <c r="R8" s="82"/>
      <c r="S8" s="82"/>
      <c r="T8" s="65"/>
      <c r="U8" s="65"/>
      <c r="V8" s="65"/>
      <c r="W8" s="65"/>
      <c r="AC8" s="65"/>
      <c r="AD8" s="65"/>
      <c r="AE8" s="65"/>
      <c r="AF8" s="65"/>
      <c r="AG8" s="65"/>
      <c r="AH8" s="65"/>
      <c r="AI8" s="65"/>
    </row>
    <row r="9" spans="1:35">
      <c r="A9" s="73" t="s">
        <v>9</v>
      </c>
      <c r="B9" s="68">
        <v>37.032679999999999</v>
      </c>
      <c r="C9" s="68">
        <v>61.378019999999999</v>
      </c>
      <c r="D9" s="68">
        <v>7.8344129999999996</v>
      </c>
      <c r="E9" s="68">
        <v>0.54946099999999998</v>
      </c>
      <c r="F9" s="68">
        <v>0.64164699999999997</v>
      </c>
      <c r="G9" s="68">
        <v>0.81273600000000001</v>
      </c>
      <c r="I9" s="73" t="s">
        <v>371</v>
      </c>
      <c r="J9" s="68" t="s">
        <v>3</v>
      </c>
      <c r="K9" s="68" t="s">
        <v>4</v>
      </c>
      <c r="N9" s="65"/>
      <c r="O9" s="65"/>
      <c r="P9" s="65"/>
      <c r="Q9" s="65"/>
      <c r="R9" s="65"/>
      <c r="S9" s="65"/>
      <c r="T9" s="65"/>
      <c r="U9" s="65"/>
      <c r="V9" s="65"/>
      <c r="W9" s="65"/>
      <c r="AC9" s="65"/>
      <c r="AD9" s="65"/>
      <c r="AE9" s="65"/>
      <c r="AF9" s="65"/>
      <c r="AG9" s="65"/>
      <c r="AH9" s="65"/>
      <c r="AI9" s="65"/>
    </row>
    <row r="10" spans="1:35">
      <c r="A10" s="73" t="s">
        <v>10</v>
      </c>
      <c r="B10" s="68">
        <v>37.352939999999997</v>
      </c>
      <c r="C10" s="68">
        <v>67.078050000000005</v>
      </c>
      <c r="D10" s="68">
        <v>8.1901189999999993</v>
      </c>
      <c r="E10" s="68">
        <v>0.26204100000000002</v>
      </c>
      <c r="F10" s="68">
        <v>0.211141</v>
      </c>
      <c r="G10" s="68">
        <v>0.82905600000000002</v>
      </c>
      <c r="I10" s="73" t="s">
        <v>372</v>
      </c>
      <c r="J10" s="68" t="s">
        <v>5</v>
      </c>
      <c r="K10" s="68" t="s">
        <v>6</v>
      </c>
      <c r="N10" s="65"/>
      <c r="O10" s="64"/>
      <c r="P10" s="66"/>
      <c r="Q10" s="65"/>
      <c r="R10" s="65"/>
      <c r="S10" s="65"/>
      <c r="T10" s="65"/>
      <c r="U10" s="65"/>
      <c r="V10" s="65"/>
      <c r="W10" s="65"/>
      <c r="AC10" s="65"/>
      <c r="AD10" s="65"/>
      <c r="AE10" s="65"/>
      <c r="AF10" s="65"/>
      <c r="AG10" s="65"/>
      <c r="AH10" s="65"/>
      <c r="AI10" s="65"/>
    </row>
    <row r="11" spans="1:35">
      <c r="A11" s="73" t="s">
        <v>11</v>
      </c>
      <c r="B11" s="68">
        <v>37.771239999999999</v>
      </c>
      <c r="C11" s="68">
        <v>65.052250000000001</v>
      </c>
      <c r="D11" s="68">
        <v>8.0654970000000006</v>
      </c>
      <c r="E11" s="68">
        <v>0.495168</v>
      </c>
      <c r="F11" s="68">
        <v>0.38354199999999999</v>
      </c>
      <c r="G11" s="68">
        <v>0.81695300000000004</v>
      </c>
      <c r="I11" s="73" t="s">
        <v>373</v>
      </c>
      <c r="J11" s="68" t="s">
        <v>7</v>
      </c>
      <c r="K11" s="68" t="s">
        <v>8</v>
      </c>
      <c r="N11" s="65"/>
      <c r="O11" s="64"/>
      <c r="P11" s="66"/>
      <c r="Q11" s="65"/>
      <c r="R11" s="65"/>
      <c r="S11" s="65"/>
      <c r="T11" s="65"/>
      <c r="U11" s="65"/>
      <c r="V11" s="65"/>
      <c r="W11" s="65"/>
      <c r="AC11" s="65"/>
      <c r="AD11" s="65"/>
      <c r="AE11" s="65"/>
      <c r="AF11" s="65"/>
      <c r="AG11" s="65"/>
      <c r="AH11" s="65"/>
      <c r="AI11" s="65"/>
    </row>
    <row r="12" spans="1:35">
      <c r="A12" s="73" t="s">
        <v>12</v>
      </c>
      <c r="B12" s="68">
        <v>37.77778</v>
      </c>
      <c r="C12" s="68">
        <v>65.231669999999994</v>
      </c>
      <c r="D12" s="68">
        <v>8.0766120000000008</v>
      </c>
      <c r="E12" s="68">
        <v>0.49799300000000002</v>
      </c>
      <c r="F12" s="68">
        <v>0.40859499999999999</v>
      </c>
      <c r="G12" s="68">
        <v>0.81698999999999999</v>
      </c>
      <c r="I12" s="73" t="s">
        <v>374</v>
      </c>
      <c r="J12" s="68" t="s">
        <v>9</v>
      </c>
      <c r="K12" s="68" t="s">
        <v>10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AC12" s="65"/>
      <c r="AD12" s="65"/>
      <c r="AE12" s="65"/>
      <c r="AF12" s="65"/>
      <c r="AG12" s="65"/>
      <c r="AH12" s="65"/>
      <c r="AI12" s="65"/>
    </row>
    <row r="13" spans="1:35">
      <c r="A13" s="73" t="s">
        <v>13</v>
      </c>
      <c r="B13" s="68">
        <v>38.091500000000003</v>
      </c>
      <c r="C13" s="68">
        <v>69.089669999999998</v>
      </c>
      <c r="D13" s="68">
        <v>8.3120189999999994</v>
      </c>
      <c r="E13" s="68">
        <v>0.31443100000000002</v>
      </c>
      <c r="F13" s="68">
        <v>0.21528</v>
      </c>
      <c r="G13" s="68">
        <v>0.82527200000000001</v>
      </c>
      <c r="I13" s="73" t="s">
        <v>375</v>
      </c>
      <c r="J13" s="68" t="s">
        <v>11</v>
      </c>
      <c r="K13" s="68" t="s">
        <v>12</v>
      </c>
      <c r="N13" s="65"/>
      <c r="O13" s="64"/>
      <c r="P13" s="75"/>
      <c r="Q13" s="65"/>
      <c r="R13" s="65"/>
      <c r="S13" s="65"/>
      <c r="T13" s="65"/>
      <c r="U13" s="65"/>
      <c r="V13" s="65"/>
      <c r="W13" s="65"/>
      <c r="AC13" s="65"/>
      <c r="AD13" s="65"/>
      <c r="AE13" s="65"/>
      <c r="AF13" s="65"/>
      <c r="AG13" s="65"/>
      <c r="AH13" s="65"/>
      <c r="AI13" s="65"/>
    </row>
    <row r="14" spans="1:35">
      <c r="A14" s="73" t="s">
        <v>14</v>
      </c>
      <c r="B14" s="68">
        <v>37.575159999999997</v>
      </c>
      <c r="C14" s="68">
        <v>64.113640000000004</v>
      </c>
      <c r="D14" s="68">
        <v>8.0070990000000002</v>
      </c>
      <c r="E14" s="68">
        <v>0.50417199999999995</v>
      </c>
      <c r="F14" s="68">
        <v>0.36706100000000003</v>
      </c>
      <c r="G14" s="68">
        <v>0.81600099999999998</v>
      </c>
      <c r="I14" s="73" t="s">
        <v>376</v>
      </c>
      <c r="J14" s="68" t="s">
        <v>13</v>
      </c>
      <c r="K14" s="68" t="s">
        <v>14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AC14" s="65"/>
      <c r="AD14" s="65"/>
      <c r="AE14" s="65"/>
      <c r="AF14" s="65"/>
      <c r="AG14" s="65"/>
      <c r="AH14" s="65"/>
      <c r="AI14" s="65"/>
    </row>
    <row r="15" spans="1:35">
      <c r="A15" s="73" t="s">
        <v>15</v>
      </c>
      <c r="B15" s="68">
        <v>36.856209999999997</v>
      </c>
      <c r="C15" s="68">
        <v>64.972790000000003</v>
      </c>
      <c r="D15" s="68">
        <v>8.0605700000000002</v>
      </c>
      <c r="E15" s="68">
        <v>0.52295499999999995</v>
      </c>
      <c r="F15" s="68">
        <v>0.50936300000000001</v>
      </c>
      <c r="G15" s="68">
        <v>0.81590200000000002</v>
      </c>
      <c r="I15" s="73" t="s">
        <v>377</v>
      </c>
      <c r="J15" s="68" t="s">
        <v>15</v>
      </c>
      <c r="K15" s="68" t="s">
        <v>16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AC15" s="65"/>
      <c r="AD15" s="65"/>
      <c r="AE15" s="65"/>
      <c r="AF15" s="65"/>
      <c r="AG15" s="65"/>
      <c r="AH15" s="65"/>
      <c r="AI15" s="65"/>
    </row>
    <row r="16" spans="1:35">
      <c r="A16" s="73" t="s">
        <v>16</v>
      </c>
      <c r="B16" s="68">
        <v>36.568629999999999</v>
      </c>
      <c r="C16" s="68">
        <v>64.114570000000001</v>
      </c>
      <c r="D16" s="68">
        <v>8.0071569999999994</v>
      </c>
      <c r="E16" s="68">
        <v>0.51030399999999998</v>
      </c>
      <c r="F16" s="68">
        <v>0.54193499999999994</v>
      </c>
      <c r="G16" s="68">
        <v>0.81572999999999996</v>
      </c>
      <c r="I16" s="73" t="s">
        <v>378</v>
      </c>
      <c r="J16" s="68" t="s">
        <v>17</v>
      </c>
      <c r="K16" s="68" t="s">
        <v>18</v>
      </c>
      <c r="N16" s="65"/>
      <c r="T16" s="65"/>
      <c r="U16" s="65"/>
      <c r="V16" s="65"/>
      <c r="W16" s="65"/>
      <c r="AC16" s="65"/>
      <c r="AD16" s="65"/>
      <c r="AE16" s="65"/>
      <c r="AF16" s="65"/>
      <c r="AG16" s="65"/>
      <c r="AH16" s="65"/>
      <c r="AI16" s="65"/>
    </row>
    <row r="17" spans="1:35">
      <c r="A17" s="73" t="s">
        <v>17</v>
      </c>
      <c r="B17" s="68">
        <v>36.882350000000002</v>
      </c>
      <c r="C17" s="68">
        <v>66.861980000000003</v>
      </c>
      <c r="D17" s="68">
        <v>8.1769169999999995</v>
      </c>
      <c r="E17" s="68">
        <v>0.32249299999999997</v>
      </c>
      <c r="F17" s="68">
        <v>0.37638899999999997</v>
      </c>
      <c r="G17" s="68">
        <v>0.82513099999999995</v>
      </c>
      <c r="I17" s="73" t="s">
        <v>379</v>
      </c>
      <c r="J17" s="68" t="s">
        <v>19</v>
      </c>
      <c r="K17" s="68" t="s">
        <v>20</v>
      </c>
      <c r="N17" s="65"/>
      <c r="T17" s="65"/>
      <c r="U17" s="65"/>
      <c r="V17" s="65"/>
      <c r="W17" s="65"/>
      <c r="AC17" s="65"/>
      <c r="AD17" s="65"/>
      <c r="AE17" s="65"/>
      <c r="AF17" s="65"/>
      <c r="AG17" s="65"/>
      <c r="AH17" s="65"/>
      <c r="AI17" s="65"/>
    </row>
    <row r="18" spans="1:35">
      <c r="A18" s="73" t="s">
        <v>18</v>
      </c>
      <c r="B18" s="68">
        <v>37.026139999999998</v>
      </c>
      <c r="C18" s="68">
        <v>65.764020000000002</v>
      </c>
      <c r="D18" s="68">
        <v>8.1095020000000009</v>
      </c>
      <c r="E18" s="68">
        <v>0.40680699999999997</v>
      </c>
      <c r="F18" s="68">
        <v>0.54523699999999997</v>
      </c>
      <c r="G18" s="68">
        <v>0.82099599999999995</v>
      </c>
      <c r="I18" s="73" t="s">
        <v>380</v>
      </c>
      <c r="J18" s="68" t="s">
        <v>21</v>
      </c>
      <c r="K18" s="68" t="s">
        <v>22</v>
      </c>
      <c r="N18" s="65"/>
      <c r="T18" s="65"/>
      <c r="U18" s="65"/>
      <c r="V18" s="65"/>
      <c r="W18" s="65"/>
      <c r="AC18" s="65"/>
      <c r="AD18" s="65"/>
      <c r="AE18" s="65"/>
      <c r="AF18" s="65"/>
      <c r="AG18" s="65"/>
      <c r="AH18" s="65"/>
      <c r="AI18" s="65"/>
    </row>
    <row r="19" spans="1:35">
      <c r="A19" s="73" t="s">
        <v>19</v>
      </c>
      <c r="B19" s="68">
        <v>36.542479999999998</v>
      </c>
      <c r="C19" s="68">
        <v>68.457340000000002</v>
      </c>
      <c r="D19" s="68">
        <v>8.2738949999999996</v>
      </c>
      <c r="E19" s="68">
        <v>0.21878</v>
      </c>
      <c r="F19" s="68">
        <v>0.42140499999999997</v>
      </c>
      <c r="G19" s="68">
        <v>0.82990299999999995</v>
      </c>
      <c r="I19" s="65"/>
      <c r="N19" s="65"/>
      <c r="T19" s="65"/>
      <c r="U19" s="65"/>
      <c r="V19" s="65"/>
      <c r="W19" s="65"/>
      <c r="AC19" s="65"/>
      <c r="AD19" s="65"/>
      <c r="AE19" s="65"/>
      <c r="AF19" s="65"/>
      <c r="AG19" s="65"/>
      <c r="AH19" s="65"/>
      <c r="AI19" s="65"/>
    </row>
    <row r="20" spans="1:35">
      <c r="A20" s="73" t="s">
        <v>20</v>
      </c>
      <c r="B20" s="68">
        <v>38.058819999999997</v>
      </c>
      <c r="C20" s="68">
        <v>68.891970000000001</v>
      </c>
      <c r="D20" s="68">
        <v>8.3001179999999994</v>
      </c>
      <c r="E20" s="68">
        <v>0.32679200000000003</v>
      </c>
      <c r="F20" s="68">
        <v>0.33107700000000001</v>
      </c>
      <c r="G20" s="68">
        <v>0.82484000000000002</v>
      </c>
      <c r="I20" s="65"/>
      <c r="J20" s="65"/>
      <c r="K20" s="65"/>
      <c r="L20" s="65"/>
      <c r="M20" s="65"/>
      <c r="N20" s="65"/>
      <c r="T20" s="65"/>
      <c r="U20" s="65"/>
      <c r="V20" s="65"/>
      <c r="W20" s="65"/>
      <c r="AC20" s="65"/>
      <c r="AD20" s="65"/>
      <c r="AE20" s="65"/>
      <c r="AF20" s="65"/>
      <c r="AG20" s="65"/>
      <c r="AH20" s="65"/>
      <c r="AI20" s="65"/>
    </row>
    <row r="21" spans="1:35">
      <c r="A21" s="73" t="s">
        <v>21</v>
      </c>
      <c r="B21" s="68">
        <v>37.856209999999997</v>
      </c>
      <c r="C21" s="68">
        <v>69.495660000000001</v>
      </c>
      <c r="D21" s="68">
        <v>8.3364060000000002</v>
      </c>
      <c r="E21" s="68">
        <v>0.18461900000000001</v>
      </c>
      <c r="F21" s="68">
        <v>0.23415800000000001</v>
      </c>
      <c r="G21" s="68">
        <v>0.83030800000000005</v>
      </c>
      <c r="I21" s="65"/>
      <c r="J21" s="65"/>
      <c r="K21" s="65"/>
      <c r="L21" s="65"/>
      <c r="M21" s="65"/>
      <c r="N21" s="65"/>
      <c r="T21" s="65"/>
      <c r="U21" s="65"/>
      <c r="V21" s="65"/>
      <c r="W21" s="65"/>
      <c r="AC21" s="65"/>
      <c r="AD21" s="65"/>
      <c r="AE21" s="65"/>
      <c r="AF21" s="65"/>
      <c r="AG21" s="65"/>
      <c r="AH21" s="65"/>
      <c r="AI21" s="65"/>
    </row>
    <row r="22" spans="1:35">
      <c r="A22" s="73" t="s">
        <v>22</v>
      </c>
      <c r="B22" s="68">
        <v>36.967320000000001</v>
      </c>
      <c r="C22" s="68">
        <v>65.417230000000004</v>
      </c>
      <c r="D22" s="68">
        <v>8.0880919999999996</v>
      </c>
      <c r="E22" s="68">
        <v>0.33443899999999999</v>
      </c>
      <c r="F22" s="68">
        <v>0.22019900000000001</v>
      </c>
      <c r="G22" s="68">
        <v>0.82573300000000005</v>
      </c>
      <c r="I22" s="65"/>
      <c r="J22" s="65"/>
      <c r="K22" s="65"/>
      <c r="L22" s="65"/>
      <c r="M22" s="65"/>
      <c r="N22" s="65"/>
      <c r="T22" s="65"/>
      <c r="U22" s="65"/>
      <c r="V22" s="65"/>
      <c r="W22" s="65"/>
      <c r="AC22" s="65"/>
      <c r="AD22" s="65"/>
      <c r="AE22" s="65"/>
      <c r="AF22" s="65"/>
      <c r="AG22" s="65"/>
      <c r="AH22" s="65"/>
      <c r="AI22" s="65"/>
    </row>
    <row r="23" spans="1:35">
      <c r="A23" s="65"/>
      <c r="I23" s="65"/>
      <c r="J23" s="65"/>
      <c r="K23" s="65"/>
      <c r="L23" s="65"/>
      <c r="M23" s="65"/>
      <c r="N23" s="65"/>
      <c r="T23" s="65"/>
      <c r="U23" s="65"/>
      <c r="V23" s="65"/>
      <c r="W23" s="65"/>
      <c r="AC23" s="65"/>
      <c r="AD23" s="65"/>
      <c r="AE23" s="65"/>
      <c r="AF23" s="65"/>
      <c r="AG23" s="65"/>
      <c r="AH23" s="65"/>
      <c r="AI23" s="65"/>
    </row>
    <row r="24" spans="1:35">
      <c r="A24" s="65"/>
      <c r="B24" s="65"/>
      <c r="C24" s="65"/>
      <c r="D24" s="90"/>
      <c r="E24" s="82"/>
      <c r="F24" s="65"/>
      <c r="G24" s="65"/>
      <c r="H24" s="65"/>
      <c r="I24" s="65"/>
      <c r="J24" s="65"/>
      <c r="K24" s="65"/>
      <c r="L24" s="65"/>
      <c r="M24" s="65"/>
      <c r="N24" s="65"/>
      <c r="T24" s="65"/>
      <c r="U24" s="65"/>
      <c r="V24" s="65"/>
      <c r="W24" s="65"/>
      <c r="AC24" s="65"/>
      <c r="AD24" s="65"/>
      <c r="AE24" s="65"/>
      <c r="AF24" s="65"/>
      <c r="AG24" s="65"/>
      <c r="AH24" s="65"/>
      <c r="AI24" s="65"/>
    </row>
    <row r="25" spans="1:35">
      <c r="A25" s="64" t="s">
        <v>0</v>
      </c>
      <c r="B25" s="64" t="s">
        <v>1</v>
      </c>
      <c r="C25" s="64" t="s">
        <v>2</v>
      </c>
      <c r="D25" s="76" t="s">
        <v>381</v>
      </c>
      <c r="E25" s="76" t="s">
        <v>382</v>
      </c>
      <c r="F25" s="76" t="s">
        <v>383</v>
      </c>
      <c r="G25" s="64" t="s">
        <v>384</v>
      </c>
      <c r="H25" s="66">
        <v>0.82873200000000002</v>
      </c>
      <c r="J25" s="64" t="s">
        <v>3</v>
      </c>
      <c r="K25" s="64" t="s">
        <v>4</v>
      </c>
      <c r="L25" s="64" t="s">
        <v>5</v>
      </c>
      <c r="M25" s="64" t="s">
        <v>6</v>
      </c>
      <c r="N25" s="64" t="s">
        <v>7</v>
      </c>
      <c r="O25" s="64" t="s">
        <v>8</v>
      </c>
      <c r="P25" s="64" t="s">
        <v>9</v>
      </c>
      <c r="Q25" s="64" t="s">
        <v>10</v>
      </c>
      <c r="R25" s="64" t="s">
        <v>11</v>
      </c>
      <c r="S25" s="64" t="s">
        <v>12</v>
      </c>
      <c r="T25" s="64" t="s">
        <v>13</v>
      </c>
      <c r="U25" s="64" t="s">
        <v>14</v>
      </c>
      <c r="V25" s="64" t="s">
        <v>15</v>
      </c>
      <c r="W25" s="64" t="s">
        <v>16</v>
      </c>
      <c r="X25" s="64" t="s">
        <v>17</v>
      </c>
      <c r="Y25" s="64" t="s">
        <v>18</v>
      </c>
      <c r="Z25" s="64" t="s">
        <v>19</v>
      </c>
      <c r="AA25" s="64" t="s">
        <v>20</v>
      </c>
      <c r="AB25" s="64" t="s">
        <v>21</v>
      </c>
      <c r="AC25" s="64" t="s">
        <v>22</v>
      </c>
      <c r="AG25" s="65"/>
      <c r="AH25" s="65"/>
      <c r="AI25" s="65"/>
    </row>
    <row r="26" spans="1:35">
      <c r="A26" s="66">
        <v>19237</v>
      </c>
      <c r="B26" s="66">
        <v>0</v>
      </c>
      <c r="C26" s="66">
        <v>1997</v>
      </c>
      <c r="D26" s="66">
        <v>44</v>
      </c>
      <c r="E26" s="66">
        <v>37</v>
      </c>
      <c r="F26" s="66">
        <v>51</v>
      </c>
      <c r="G26" s="64" t="s">
        <v>385</v>
      </c>
      <c r="H26" s="66">
        <v>0.171268</v>
      </c>
      <c r="J26" s="66">
        <v>2</v>
      </c>
      <c r="K26" s="66">
        <v>2</v>
      </c>
      <c r="L26" s="66">
        <v>1</v>
      </c>
      <c r="M26" s="66">
        <v>3</v>
      </c>
      <c r="N26" s="66">
        <v>1</v>
      </c>
      <c r="O26" s="66">
        <v>4</v>
      </c>
      <c r="P26" s="66">
        <v>4</v>
      </c>
      <c r="Q26" s="66">
        <v>2</v>
      </c>
      <c r="R26" s="66">
        <v>1</v>
      </c>
      <c r="S26" s="66">
        <v>1</v>
      </c>
      <c r="T26" s="66">
        <v>1</v>
      </c>
      <c r="U26" s="66">
        <v>1</v>
      </c>
      <c r="V26" s="66">
        <v>3</v>
      </c>
      <c r="W26" s="66">
        <v>4</v>
      </c>
      <c r="X26" s="66">
        <v>3</v>
      </c>
      <c r="Y26" s="66">
        <v>3</v>
      </c>
      <c r="Z26" s="66">
        <v>3</v>
      </c>
      <c r="AA26" s="66">
        <v>1</v>
      </c>
      <c r="AB26" s="66">
        <v>2</v>
      </c>
      <c r="AC26" s="66">
        <v>2</v>
      </c>
      <c r="AG26" s="65"/>
      <c r="AH26" s="65"/>
      <c r="AI26" s="65"/>
    </row>
    <row r="27" spans="1:35">
      <c r="A27" s="66">
        <v>19333</v>
      </c>
      <c r="B27" s="66">
        <v>1</v>
      </c>
      <c r="C27" s="66">
        <v>1996</v>
      </c>
      <c r="D27" s="66">
        <v>45</v>
      </c>
      <c r="E27" s="66">
        <v>38</v>
      </c>
      <c r="F27" s="66">
        <v>52</v>
      </c>
      <c r="G27" s="64" t="s">
        <v>386</v>
      </c>
      <c r="H27" s="66">
        <v>0.41384599999999999</v>
      </c>
      <c r="J27" s="66">
        <v>2</v>
      </c>
      <c r="K27" s="66">
        <v>2</v>
      </c>
      <c r="L27" s="66">
        <v>3</v>
      </c>
      <c r="M27" s="66">
        <v>2</v>
      </c>
      <c r="N27" s="66">
        <v>2</v>
      </c>
      <c r="O27" s="66">
        <v>3</v>
      </c>
      <c r="P27" s="66">
        <v>3</v>
      </c>
      <c r="Q27" s="66">
        <v>1</v>
      </c>
      <c r="R27" s="66">
        <v>1</v>
      </c>
      <c r="S27" s="66">
        <v>2</v>
      </c>
      <c r="T27" s="66">
        <v>3</v>
      </c>
      <c r="U27" s="66">
        <v>2</v>
      </c>
      <c r="V27" s="66">
        <v>3</v>
      </c>
      <c r="W27" s="66">
        <v>3</v>
      </c>
      <c r="X27" s="66">
        <v>2</v>
      </c>
      <c r="Y27" s="66">
        <v>2</v>
      </c>
      <c r="Z27" s="66">
        <v>2</v>
      </c>
      <c r="AA27" s="66">
        <v>2</v>
      </c>
      <c r="AB27" s="66">
        <v>2</v>
      </c>
      <c r="AC27" s="66">
        <v>3</v>
      </c>
      <c r="AG27" s="65"/>
      <c r="AH27" s="65"/>
      <c r="AI27" s="65"/>
    </row>
    <row r="28" spans="1:35">
      <c r="A28" s="66">
        <v>19277</v>
      </c>
      <c r="B28" s="66">
        <v>0</v>
      </c>
      <c r="C28" s="66">
        <v>1999</v>
      </c>
      <c r="D28" s="66">
        <v>31</v>
      </c>
      <c r="E28" s="66">
        <v>24</v>
      </c>
      <c r="F28" s="66">
        <v>38</v>
      </c>
      <c r="G28" s="64" t="s">
        <v>387</v>
      </c>
      <c r="H28" s="66">
        <v>8.5350059999999992</v>
      </c>
      <c r="J28" s="66">
        <v>1</v>
      </c>
      <c r="K28" s="66">
        <v>1</v>
      </c>
      <c r="L28" s="66">
        <v>1</v>
      </c>
      <c r="M28" s="66">
        <v>1</v>
      </c>
      <c r="N28" s="66">
        <v>2</v>
      </c>
      <c r="O28" s="66">
        <v>4</v>
      </c>
      <c r="P28" s="66">
        <v>4</v>
      </c>
      <c r="Q28" s="66">
        <v>1</v>
      </c>
      <c r="R28" s="66">
        <v>1</v>
      </c>
      <c r="S28" s="66">
        <v>1</v>
      </c>
      <c r="T28" s="66">
        <v>1</v>
      </c>
      <c r="U28" s="66">
        <v>1</v>
      </c>
      <c r="V28" s="66">
        <v>2</v>
      </c>
      <c r="W28" s="66">
        <v>2</v>
      </c>
      <c r="X28" s="66">
        <v>1</v>
      </c>
      <c r="Y28" s="66">
        <v>2</v>
      </c>
      <c r="Z28" s="66">
        <v>2</v>
      </c>
      <c r="AA28" s="66">
        <v>1</v>
      </c>
      <c r="AB28" s="66">
        <v>1</v>
      </c>
      <c r="AC28" s="66">
        <v>1</v>
      </c>
      <c r="AG28" s="65"/>
      <c r="AH28" s="65"/>
      <c r="AI28" s="65"/>
    </row>
    <row r="29" spans="1:35">
      <c r="A29" s="66">
        <v>19529</v>
      </c>
      <c r="B29" s="66">
        <v>0</v>
      </c>
      <c r="C29" s="66">
        <v>1999</v>
      </c>
      <c r="D29" s="66">
        <v>52</v>
      </c>
      <c r="E29" s="66">
        <v>45</v>
      </c>
      <c r="F29" s="66">
        <v>59</v>
      </c>
      <c r="G29" s="64" t="s">
        <v>388</v>
      </c>
      <c r="H29" s="77">
        <v>3.5321739999999999</v>
      </c>
      <c r="I29" s="64" t="s">
        <v>389</v>
      </c>
      <c r="J29" s="66">
        <v>3</v>
      </c>
      <c r="K29" s="66">
        <v>4</v>
      </c>
      <c r="L29" s="66">
        <v>4</v>
      </c>
      <c r="M29" s="66">
        <v>4</v>
      </c>
      <c r="N29" s="66">
        <v>1</v>
      </c>
      <c r="O29" s="66">
        <v>4</v>
      </c>
      <c r="P29" s="66">
        <v>4</v>
      </c>
      <c r="Q29" s="66">
        <v>4</v>
      </c>
      <c r="R29" s="66">
        <v>1</v>
      </c>
      <c r="S29" s="66">
        <v>2</v>
      </c>
      <c r="T29" s="66">
        <v>1</v>
      </c>
      <c r="U29" s="66">
        <v>1</v>
      </c>
      <c r="V29" s="66">
        <v>3</v>
      </c>
      <c r="W29" s="66">
        <v>2</v>
      </c>
      <c r="X29" s="66">
        <v>4</v>
      </c>
      <c r="Y29" s="66">
        <v>3</v>
      </c>
      <c r="Z29" s="66">
        <v>3</v>
      </c>
      <c r="AA29" s="66">
        <v>1</v>
      </c>
      <c r="AB29" s="66">
        <v>1</v>
      </c>
      <c r="AC29" s="66">
        <v>2</v>
      </c>
      <c r="AH29" s="65"/>
      <c r="AI29" s="65"/>
    </row>
    <row r="30" spans="1:35">
      <c r="A30" s="66">
        <v>19521</v>
      </c>
      <c r="B30" s="66">
        <v>1</v>
      </c>
      <c r="C30" s="66">
        <v>1998</v>
      </c>
      <c r="D30" s="66">
        <v>45</v>
      </c>
      <c r="E30" s="66">
        <v>38</v>
      </c>
      <c r="F30" s="66">
        <v>52</v>
      </c>
      <c r="G30" s="65"/>
      <c r="H30" s="65"/>
      <c r="J30" s="66">
        <v>2</v>
      </c>
      <c r="K30" s="66">
        <v>2</v>
      </c>
      <c r="L30" s="66">
        <v>1</v>
      </c>
      <c r="M30" s="66">
        <v>3</v>
      </c>
      <c r="N30" s="66">
        <v>2</v>
      </c>
      <c r="O30" s="66">
        <v>4</v>
      </c>
      <c r="P30" s="66">
        <v>4</v>
      </c>
      <c r="Q30" s="66">
        <v>2</v>
      </c>
      <c r="R30" s="66">
        <v>3</v>
      </c>
      <c r="S30" s="66">
        <v>1</v>
      </c>
      <c r="T30" s="66">
        <v>1</v>
      </c>
      <c r="U30" s="66">
        <v>1</v>
      </c>
      <c r="V30" s="66">
        <v>3</v>
      </c>
      <c r="W30" s="66">
        <v>3</v>
      </c>
      <c r="X30" s="66">
        <v>3</v>
      </c>
      <c r="Y30" s="66">
        <v>3</v>
      </c>
      <c r="Z30" s="66">
        <v>3</v>
      </c>
      <c r="AA30" s="66">
        <v>1</v>
      </c>
      <c r="AB30" s="66">
        <v>1</v>
      </c>
      <c r="AC30" s="66">
        <v>2</v>
      </c>
      <c r="AH30" s="65"/>
      <c r="AI30" s="65"/>
    </row>
    <row r="31" spans="1:35">
      <c r="A31" s="66">
        <v>19366</v>
      </c>
      <c r="B31" s="66">
        <v>0</v>
      </c>
      <c r="C31" s="66">
        <v>1999</v>
      </c>
      <c r="D31" s="66">
        <v>41</v>
      </c>
      <c r="E31" s="66">
        <v>34</v>
      </c>
      <c r="F31" s="66">
        <v>48</v>
      </c>
      <c r="G31" s="64" t="s">
        <v>390</v>
      </c>
      <c r="H31" s="66">
        <v>0.05</v>
      </c>
      <c r="J31" s="66">
        <v>2</v>
      </c>
      <c r="K31" s="66">
        <v>2</v>
      </c>
      <c r="L31" s="66">
        <v>1</v>
      </c>
      <c r="M31" s="66">
        <v>2</v>
      </c>
      <c r="N31" s="66">
        <v>1</v>
      </c>
      <c r="O31" s="66">
        <v>3</v>
      </c>
      <c r="P31" s="66">
        <v>3</v>
      </c>
      <c r="Q31" s="66">
        <v>1</v>
      </c>
      <c r="R31" s="66">
        <v>2</v>
      </c>
      <c r="S31" s="66">
        <v>1</v>
      </c>
      <c r="T31" s="66">
        <v>1</v>
      </c>
      <c r="U31" s="66">
        <v>2</v>
      </c>
      <c r="V31" s="66">
        <v>3</v>
      </c>
      <c r="W31" s="66">
        <v>3</v>
      </c>
      <c r="X31" s="66">
        <v>3</v>
      </c>
      <c r="Y31" s="66">
        <v>3</v>
      </c>
      <c r="Z31" s="66">
        <v>4</v>
      </c>
      <c r="AA31" s="66">
        <v>1</v>
      </c>
      <c r="AB31" s="66">
        <v>1</v>
      </c>
      <c r="AC31" s="66">
        <v>2</v>
      </c>
      <c r="AH31" s="65"/>
      <c r="AI31" s="65"/>
    </row>
    <row r="32" spans="1:35">
      <c r="A32" s="66">
        <v>19669</v>
      </c>
      <c r="B32" s="66">
        <v>0</v>
      </c>
      <c r="C32" s="66">
        <v>1998</v>
      </c>
      <c r="D32" s="66">
        <v>31</v>
      </c>
      <c r="E32" s="66">
        <v>24</v>
      </c>
      <c r="F32" s="66">
        <v>38</v>
      </c>
      <c r="G32" s="64" t="s">
        <v>391</v>
      </c>
      <c r="H32" s="66">
        <v>1.959964</v>
      </c>
      <c r="J32" s="66">
        <v>1</v>
      </c>
      <c r="K32" s="66">
        <v>1</v>
      </c>
      <c r="L32" s="66">
        <v>1</v>
      </c>
      <c r="M32" s="66">
        <v>1</v>
      </c>
      <c r="N32" s="66">
        <v>1</v>
      </c>
      <c r="O32" s="66">
        <v>3</v>
      </c>
      <c r="P32" s="66">
        <v>2</v>
      </c>
      <c r="Q32" s="66">
        <v>1</v>
      </c>
      <c r="R32" s="66">
        <v>1</v>
      </c>
      <c r="S32" s="66">
        <v>1</v>
      </c>
      <c r="T32" s="66">
        <v>2</v>
      </c>
      <c r="U32" s="66">
        <v>1</v>
      </c>
      <c r="V32" s="66">
        <v>1</v>
      </c>
      <c r="W32" s="66">
        <v>2</v>
      </c>
      <c r="X32" s="66">
        <v>1</v>
      </c>
      <c r="Y32" s="66">
        <v>1</v>
      </c>
      <c r="Z32" s="66">
        <v>4</v>
      </c>
      <c r="AA32" s="66">
        <v>1</v>
      </c>
      <c r="AB32" s="66">
        <v>1</v>
      </c>
      <c r="AC32" s="66">
        <v>4</v>
      </c>
      <c r="AH32" s="65"/>
      <c r="AI32" s="65"/>
    </row>
    <row r="33" spans="1:35">
      <c r="A33" s="66">
        <v>19728</v>
      </c>
      <c r="B33" s="66">
        <v>0</v>
      </c>
      <c r="C33" s="66">
        <v>1999</v>
      </c>
      <c r="D33" s="66">
        <v>32</v>
      </c>
      <c r="E33" s="66">
        <v>25</v>
      </c>
      <c r="F33" s="66">
        <v>39</v>
      </c>
      <c r="G33" s="65"/>
      <c r="H33" s="65"/>
      <c r="J33" s="66">
        <v>2</v>
      </c>
      <c r="K33" s="66">
        <v>4</v>
      </c>
      <c r="L33" s="66">
        <v>1</v>
      </c>
      <c r="M33" s="66">
        <v>1</v>
      </c>
      <c r="N33" s="66">
        <v>1</v>
      </c>
      <c r="O33" s="66">
        <v>2</v>
      </c>
      <c r="P33" s="66">
        <v>1</v>
      </c>
      <c r="Q33" s="66">
        <v>1</v>
      </c>
      <c r="R33" s="66">
        <v>1</v>
      </c>
      <c r="S33" s="66">
        <v>1</v>
      </c>
      <c r="T33" s="66">
        <v>1</v>
      </c>
      <c r="U33" s="66">
        <v>1</v>
      </c>
      <c r="V33" s="66">
        <v>2</v>
      </c>
      <c r="W33" s="66">
        <v>1</v>
      </c>
      <c r="X33" s="66">
        <v>2</v>
      </c>
      <c r="Y33" s="66">
        <v>1</v>
      </c>
      <c r="Z33" s="66">
        <v>3</v>
      </c>
      <c r="AA33" s="66">
        <v>1</v>
      </c>
      <c r="AB33" s="66">
        <v>1</v>
      </c>
      <c r="AC33" s="66">
        <v>4</v>
      </c>
      <c r="AH33" s="69"/>
      <c r="AI33" s="69"/>
    </row>
    <row r="34" spans="1:35">
      <c r="A34" s="66">
        <v>19286</v>
      </c>
      <c r="B34" s="66">
        <v>0</v>
      </c>
      <c r="C34" s="66">
        <v>1999</v>
      </c>
      <c r="D34" s="66">
        <v>31</v>
      </c>
      <c r="E34" s="66">
        <v>24</v>
      </c>
      <c r="F34" s="66">
        <v>38</v>
      </c>
      <c r="G34" s="64" t="s">
        <v>392</v>
      </c>
      <c r="H34" s="77">
        <v>6.9229329999999996</v>
      </c>
      <c r="J34" s="66">
        <v>1</v>
      </c>
      <c r="K34" s="66">
        <v>1</v>
      </c>
      <c r="L34" s="66">
        <v>1</v>
      </c>
      <c r="M34" s="66">
        <v>1</v>
      </c>
      <c r="N34" s="66">
        <v>1</v>
      </c>
      <c r="O34" s="66">
        <v>3</v>
      </c>
      <c r="P34" s="66">
        <v>2</v>
      </c>
      <c r="Q34" s="66">
        <v>1</v>
      </c>
      <c r="R34" s="66">
        <v>1</v>
      </c>
      <c r="S34" s="66">
        <v>1</v>
      </c>
      <c r="T34" s="66">
        <v>1</v>
      </c>
      <c r="U34" s="66">
        <v>1</v>
      </c>
      <c r="V34" s="66">
        <v>2</v>
      </c>
      <c r="W34" s="66">
        <v>1</v>
      </c>
      <c r="X34" s="66">
        <v>3</v>
      </c>
      <c r="Y34" s="66">
        <v>2</v>
      </c>
      <c r="Z34" s="66">
        <v>3</v>
      </c>
      <c r="AA34" s="66">
        <v>1</v>
      </c>
      <c r="AB34" s="66">
        <v>2</v>
      </c>
      <c r="AC34" s="66">
        <v>2</v>
      </c>
      <c r="AH34" s="65"/>
      <c r="AI34" s="65"/>
    </row>
    <row r="35" spans="1:35">
      <c r="A35" s="66">
        <v>19740</v>
      </c>
      <c r="B35" s="66">
        <v>0</v>
      </c>
      <c r="C35" s="66">
        <v>1999</v>
      </c>
      <c r="D35" s="66">
        <v>43</v>
      </c>
      <c r="E35" s="66">
        <v>36</v>
      </c>
      <c r="F35" s="66">
        <v>50</v>
      </c>
      <c r="G35" s="66"/>
      <c r="J35" s="66">
        <v>2</v>
      </c>
      <c r="K35" s="66">
        <v>1</v>
      </c>
      <c r="L35" s="66">
        <v>2</v>
      </c>
      <c r="M35" s="66">
        <v>1</v>
      </c>
      <c r="N35" s="66">
        <v>1</v>
      </c>
      <c r="O35" s="66">
        <v>3</v>
      </c>
      <c r="P35" s="66">
        <v>4</v>
      </c>
      <c r="Q35" s="66">
        <v>1</v>
      </c>
      <c r="R35" s="66">
        <v>1</v>
      </c>
      <c r="S35" s="66">
        <v>3</v>
      </c>
      <c r="T35" s="66">
        <v>1</v>
      </c>
      <c r="U35" s="66">
        <v>3</v>
      </c>
      <c r="V35" s="66">
        <v>4</v>
      </c>
      <c r="W35" s="66">
        <v>3</v>
      </c>
      <c r="X35" s="66">
        <v>3</v>
      </c>
      <c r="Y35" s="66">
        <v>3</v>
      </c>
      <c r="Z35" s="66">
        <v>4</v>
      </c>
      <c r="AA35" s="66">
        <v>1</v>
      </c>
      <c r="AB35" s="66">
        <v>1</v>
      </c>
      <c r="AC35" s="66">
        <v>1</v>
      </c>
      <c r="AH35" s="65"/>
      <c r="AI35" s="65"/>
    </row>
    <row r="36" spans="1:35">
      <c r="A36" s="66">
        <v>19745</v>
      </c>
      <c r="B36" s="66">
        <v>0</v>
      </c>
      <c r="C36" s="66">
        <v>1999</v>
      </c>
      <c r="D36" s="66">
        <v>49</v>
      </c>
      <c r="E36" s="66">
        <v>42</v>
      </c>
      <c r="F36" s="66">
        <v>56</v>
      </c>
      <c r="G36" s="66"/>
      <c r="J36" s="66">
        <v>3</v>
      </c>
      <c r="K36" s="66">
        <v>3</v>
      </c>
      <c r="L36" s="66">
        <v>3</v>
      </c>
      <c r="M36" s="66">
        <v>2</v>
      </c>
      <c r="N36" s="66">
        <v>1</v>
      </c>
      <c r="O36" s="66">
        <v>2</v>
      </c>
      <c r="P36" s="66">
        <v>2</v>
      </c>
      <c r="Q36" s="66">
        <v>2</v>
      </c>
      <c r="R36" s="66">
        <v>2</v>
      </c>
      <c r="S36" s="66">
        <v>2</v>
      </c>
      <c r="T36" s="66">
        <v>2</v>
      </c>
      <c r="U36" s="66">
        <v>3</v>
      </c>
      <c r="V36" s="66">
        <v>3</v>
      </c>
      <c r="W36" s="66">
        <v>3</v>
      </c>
      <c r="X36" s="66">
        <v>3</v>
      </c>
      <c r="Y36" s="66">
        <v>3</v>
      </c>
      <c r="Z36" s="66">
        <v>3</v>
      </c>
      <c r="AA36" s="66">
        <v>2</v>
      </c>
      <c r="AB36" s="66">
        <v>2</v>
      </c>
      <c r="AC36" s="66">
        <v>3</v>
      </c>
      <c r="AH36" s="65"/>
      <c r="AI36" s="65"/>
    </row>
    <row r="37" spans="1:35">
      <c r="A37" s="66">
        <v>19753</v>
      </c>
      <c r="B37" s="66">
        <v>1</v>
      </c>
      <c r="C37" s="66">
        <v>1996</v>
      </c>
      <c r="D37" s="66">
        <v>32</v>
      </c>
      <c r="E37" s="66">
        <v>25</v>
      </c>
      <c r="F37" s="66">
        <v>39</v>
      </c>
      <c r="G37" s="78" t="s">
        <v>393</v>
      </c>
      <c r="H37" s="79">
        <v>0.88978500000000005</v>
      </c>
      <c r="J37" s="66">
        <v>1</v>
      </c>
      <c r="K37" s="66">
        <v>1</v>
      </c>
      <c r="L37" s="66">
        <v>1</v>
      </c>
      <c r="M37" s="66">
        <v>2</v>
      </c>
      <c r="N37" s="66">
        <v>1</v>
      </c>
      <c r="O37" s="66">
        <v>1</v>
      </c>
      <c r="P37" s="66">
        <v>1</v>
      </c>
      <c r="Q37" s="66">
        <v>1</v>
      </c>
      <c r="R37" s="66">
        <v>1</v>
      </c>
      <c r="S37" s="66">
        <v>1</v>
      </c>
      <c r="T37" s="66">
        <v>1</v>
      </c>
      <c r="U37" s="66">
        <v>1</v>
      </c>
      <c r="V37" s="66">
        <v>3</v>
      </c>
      <c r="W37" s="66">
        <v>2</v>
      </c>
      <c r="X37" s="66">
        <v>1</v>
      </c>
      <c r="Y37" s="66">
        <v>2</v>
      </c>
      <c r="Z37" s="66">
        <v>4</v>
      </c>
      <c r="AA37" s="66">
        <v>2</v>
      </c>
      <c r="AB37" s="66">
        <v>3</v>
      </c>
      <c r="AC37" s="66">
        <v>2</v>
      </c>
      <c r="AH37" s="65"/>
      <c r="AI37" s="65"/>
    </row>
    <row r="38" spans="1:35">
      <c r="A38" s="66">
        <v>19757</v>
      </c>
      <c r="B38" s="66">
        <v>1</v>
      </c>
      <c r="C38" s="66">
        <v>1998</v>
      </c>
      <c r="D38" s="66">
        <v>35</v>
      </c>
      <c r="E38" s="66">
        <v>28</v>
      </c>
      <c r="F38" s="66">
        <v>42</v>
      </c>
      <c r="G38" s="80" t="s">
        <v>394</v>
      </c>
      <c r="H38" s="79">
        <v>0.82873200000000002</v>
      </c>
      <c r="J38" s="66">
        <v>2</v>
      </c>
      <c r="K38" s="66">
        <v>2</v>
      </c>
      <c r="L38" s="66">
        <v>1</v>
      </c>
      <c r="M38" s="66">
        <v>1</v>
      </c>
      <c r="N38" s="66">
        <v>1</v>
      </c>
      <c r="O38" s="66">
        <v>2</v>
      </c>
      <c r="P38" s="66">
        <v>1</v>
      </c>
      <c r="Q38" s="66">
        <v>2</v>
      </c>
      <c r="R38" s="66">
        <v>1</v>
      </c>
      <c r="S38" s="66">
        <v>1</v>
      </c>
      <c r="T38" s="66">
        <v>1</v>
      </c>
      <c r="U38" s="66">
        <v>1</v>
      </c>
      <c r="V38" s="66">
        <v>2</v>
      </c>
      <c r="W38" s="66">
        <v>2</v>
      </c>
      <c r="X38" s="66">
        <v>2</v>
      </c>
      <c r="Y38" s="66">
        <v>3</v>
      </c>
      <c r="Z38" s="66">
        <v>4</v>
      </c>
      <c r="AA38" s="66">
        <v>1</v>
      </c>
      <c r="AB38" s="66">
        <v>1</v>
      </c>
      <c r="AC38" s="66">
        <v>4</v>
      </c>
      <c r="AH38" s="65"/>
      <c r="AI38" s="65"/>
    </row>
    <row r="39" spans="1:35">
      <c r="A39" s="66">
        <v>19775</v>
      </c>
      <c r="B39" s="66">
        <v>0</v>
      </c>
      <c r="C39" s="66">
        <v>1994</v>
      </c>
      <c r="D39" s="66">
        <v>29</v>
      </c>
      <c r="E39" s="66">
        <v>22</v>
      </c>
      <c r="F39" s="66">
        <v>36</v>
      </c>
      <c r="G39" s="66"/>
      <c r="J39" s="66">
        <v>1</v>
      </c>
      <c r="K39" s="66">
        <v>1</v>
      </c>
      <c r="L39" s="66">
        <v>1</v>
      </c>
      <c r="M39" s="66">
        <v>1</v>
      </c>
      <c r="N39" s="66">
        <v>1</v>
      </c>
      <c r="O39" s="66">
        <v>3</v>
      </c>
      <c r="P39" s="66">
        <v>2</v>
      </c>
      <c r="Q39" s="66">
        <v>2</v>
      </c>
      <c r="R39" s="66">
        <v>1</v>
      </c>
      <c r="S39" s="66">
        <v>1</v>
      </c>
      <c r="T39" s="66">
        <v>1</v>
      </c>
      <c r="U39" s="66">
        <v>1</v>
      </c>
      <c r="V39" s="66">
        <v>2</v>
      </c>
      <c r="W39" s="66">
        <v>1</v>
      </c>
      <c r="X39" s="66">
        <v>1</v>
      </c>
      <c r="Y39" s="66">
        <v>2</v>
      </c>
      <c r="Z39" s="66">
        <v>2</v>
      </c>
      <c r="AA39" s="66">
        <v>1</v>
      </c>
      <c r="AB39" s="66">
        <v>1</v>
      </c>
      <c r="AC39" s="66">
        <v>3</v>
      </c>
      <c r="AG39" s="65"/>
      <c r="AH39" s="65"/>
      <c r="AI39" s="65"/>
    </row>
    <row r="40" spans="1:35">
      <c r="A40" s="66">
        <v>19792</v>
      </c>
      <c r="B40" s="66">
        <v>1</v>
      </c>
      <c r="C40" s="66">
        <v>1995</v>
      </c>
      <c r="D40" s="66">
        <v>32</v>
      </c>
      <c r="E40" s="66">
        <v>25</v>
      </c>
      <c r="F40" s="66">
        <v>39</v>
      </c>
      <c r="G40" s="66"/>
      <c r="J40" s="66">
        <v>1</v>
      </c>
      <c r="K40" s="66">
        <v>1</v>
      </c>
      <c r="L40" s="66">
        <v>1</v>
      </c>
      <c r="M40" s="66">
        <v>2</v>
      </c>
      <c r="N40" s="66">
        <v>1</v>
      </c>
      <c r="O40" s="66">
        <v>1</v>
      </c>
      <c r="P40" s="66">
        <v>1</v>
      </c>
      <c r="Q40" s="66">
        <v>1</v>
      </c>
      <c r="R40" s="66">
        <v>1</v>
      </c>
      <c r="S40" s="66">
        <v>2</v>
      </c>
      <c r="T40" s="66">
        <v>1</v>
      </c>
      <c r="U40" s="66">
        <v>2</v>
      </c>
      <c r="V40" s="66">
        <v>2</v>
      </c>
      <c r="W40" s="66">
        <v>2</v>
      </c>
      <c r="X40" s="66">
        <v>3</v>
      </c>
      <c r="Y40" s="66">
        <v>3</v>
      </c>
      <c r="Z40" s="66">
        <v>3</v>
      </c>
      <c r="AA40" s="66">
        <v>2</v>
      </c>
      <c r="AB40" s="66">
        <v>1</v>
      </c>
      <c r="AC40" s="66">
        <v>1</v>
      </c>
      <c r="AG40" s="65"/>
      <c r="AH40" s="65"/>
      <c r="AI40" s="65"/>
    </row>
    <row r="41" spans="1:35">
      <c r="A41" s="66">
        <v>19793</v>
      </c>
      <c r="B41" s="66">
        <v>1</v>
      </c>
      <c r="C41" s="66">
        <v>1995</v>
      </c>
      <c r="D41" s="66">
        <v>32</v>
      </c>
      <c r="E41" s="66">
        <v>25</v>
      </c>
      <c r="F41" s="66">
        <v>39</v>
      </c>
      <c r="G41" s="66"/>
      <c r="J41" s="66">
        <v>1</v>
      </c>
      <c r="K41" s="66">
        <v>1</v>
      </c>
      <c r="L41" s="66">
        <v>1</v>
      </c>
      <c r="M41" s="66">
        <v>1</v>
      </c>
      <c r="N41" s="66">
        <v>3</v>
      </c>
      <c r="O41" s="66">
        <v>3</v>
      </c>
      <c r="P41" s="66">
        <v>3</v>
      </c>
      <c r="Q41" s="66">
        <v>2</v>
      </c>
      <c r="R41" s="66">
        <v>1</v>
      </c>
      <c r="S41" s="66">
        <v>1</v>
      </c>
      <c r="T41" s="66">
        <v>1</v>
      </c>
      <c r="U41" s="66">
        <v>1</v>
      </c>
      <c r="V41" s="66">
        <v>2</v>
      </c>
      <c r="W41" s="66">
        <v>2</v>
      </c>
      <c r="X41" s="66">
        <v>1</v>
      </c>
      <c r="Y41" s="66">
        <v>1</v>
      </c>
      <c r="Z41" s="66">
        <v>1</v>
      </c>
      <c r="AA41" s="66">
        <v>1</v>
      </c>
      <c r="AB41" s="66">
        <v>1</v>
      </c>
      <c r="AC41" s="66">
        <v>4</v>
      </c>
      <c r="AG41" s="65"/>
      <c r="AH41" s="65"/>
      <c r="AI41" s="65"/>
    </row>
    <row r="42" spans="1:35">
      <c r="A42" s="66">
        <v>19814</v>
      </c>
      <c r="B42" s="66">
        <v>0</v>
      </c>
      <c r="C42" s="66">
        <v>2000</v>
      </c>
      <c r="D42" s="66">
        <v>32</v>
      </c>
      <c r="E42" s="66">
        <v>25</v>
      </c>
      <c r="F42" s="66">
        <v>39</v>
      </c>
      <c r="G42" s="66"/>
      <c r="J42" s="66">
        <v>1</v>
      </c>
      <c r="K42" s="66">
        <v>1</v>
      </c>
      <c r="L42" s="66">
        <v>1</v>
      </c>
      <c r="M42" s="66">
        <v>1</v>
      </c>
      <c r="N42" s="66">
        <v>1</v>
      </c>
      <c r="O42" s="66">
        <v>1</v>
      </c>
      <c r="P42" s="66">
        <v>1</v>
      </c>
      <c r="Q42" s="66">
        <v>3</v>
      </c>
      <c r="R42" s="66">
        <v>1</v>
      </c>
      <c r="S42" s="66">
        <v>1</v>
      </c>
      <c r="T42" s="66">
        <v>1</v>
      </c>
      <c r="U42" s="66">
        <v>1</v>
      </c>
      <c r="V42" s="66">
        <v>2</v>
      </c>
      <c r="W42" s="66">
        <v>1</v>
      </c>
      <c r="X42" s="66">
        <v>2</v>
      </c>
      <c r="Y42" s="66">
        <v>3</v>
      </c>
      <c r="Z42" s="66">
        <v>3</v>
      </c>
      <c r="AA42" s="66">
        <v>1</v>
      </c>
      <c r="AB42" s="66">
        <v>4</v>
      </c>
      <c r="AC42" s="66">
        <v>2</v>
      </c>
      <c r="AG42" s="65"/>
      <c r="AH42" s="65"/>
      <c r="AI42" s="65"/>
    </row>
    <row r="43" spans="1:35">
      <c r="A43" s="66">
        <v>19919</v>
      </c>
      <c r="B43" s="66">
        <v>1</v>
      </c>
      <c r="C43" s="66">
        <v>1998</v>
      </c>
      <c r="D43" s="66">
        <v>34</v>
      </c>
      <c r="E43" s="66">
        <v>27</v>
      </c>
      <c r="F43" s="66">
        <v>41</v>
      </c>
      <c r="G43" s="66"/>
      <c r="J43" s="66">
        <v>2</v>
      </c>
      <c r="K43" s="66">
        <v>3</v>
      </c>
      <c r="L43" s="66">
        <v>2</v>
      </c>
      <c r="M43" s="66">
        <v>2</v>
      </c>
      <c r="N43" s="66">
        <v>1</v>
      </c>
      <c r="O43" s="66">
        <v>2</v>
      </c>
      <c r="P43" s="66">
        <v>2</v>
      </c>
      <c r="Q43" s="66">
        <v>2</v>
      </c>
      <c r="R43" s="66">
        <v>1</v>
      </c>
      <c r="S43" s="66">
        <v>1</v>
      </c>
      <c r="T43" s="66">
        <v>1</v>
      </c>
      <c r="U43" s="66">
        <v>1</v>
      </c>
      <c r="V43" s="66">
        <v>2</v>
      </c>
      <c r="W43" s="66">
        <v>2</v>
      </c>
      <c r="X43" s="66">
        <v>3</v>
      </c>
      <c r="Y43" s="66">
        <v>2</v>
      </c>
      <c r="Z43" s="66">
        <v>2</v>
      </c>
      <c r="AA43" s="66">
        <v>1</v>
      </c>
      <c r="AB43" s="66">
        <v>1</v>
      </c>
      <c r="AC43" s="66">
        <v>1</v>
      </c>
      <c r="AG43" s="65"/>
      <c r="AH43" s="65"/>
      <c r="AI43" s="65"/>
    </row>
    <row r="44" spans="1:35">
      <c r="A44" s="66">
        <v>19928</v>
      </c>
      <c r="B44" s="66">
        <v>0</v>
      </c>
      <c r="C44" s="66">
        <v>2000</v>
      </c>
      <c r="D44" s="66">
        <v>55</v>
      </c>
      <c r="E44" s="66">
        <v>48</v>
      </c>
      <c r="F44" s="66">
        <v>62</v>
      </c>
      <c r="G44" s="66"/>
      <c r="J44" s="66">
        <v>2</v>
      </c>
      <c r="K44" s="66">
        <v>4</v>
      </c>
      <c r="L44" s="66">
        <v>4</v>
      </c>
      <c r="M44" s="66">
        <v>1</v>
      </c>
      <c r="N44" s="66">
        <v>1</v>
      </c>
      <c r="O44" s="66">
        <v>3</v>
      </c>
      <c r="P44" s="66">
        <v>3</v>
      </c>
      <c r="Q44" s="66">
        <v>4</v>
      </c>
      <c r="R44" s="66">
        <v>3</v>
      </c>
      <c r="S44" s="66">
        <v>1</v>
      </c>
      <c r="T44" s="66">
        <v>1</v>
      </c>
      <c r="U44" s="66">
        <v>4</v>
      </c>
      <c r="V44" s="66">
        <v>4</v>
      </c>
      <c r="W44" s="66">
        <v>4</v>
      </c>
      <c r="X44" s="66">
        <v>3</v>
      </c>
      <c r="Y44" s="66">
        <v>3</v>
      </c>
      <c r="Z44" s="66">
        <v>4</v>
      </c>
      <c r="AA44" s="66">
        <v>1</v>
      </c>
      <c r="AB44" s="66">
        <v>1</v>
      </c>
      <c r="AC44" s="66">
        <v>4</v>
      </c>
      <c r="AG44" s="65"/>
      <c r="AH44" s="65"/>
      <c r="AI44" s="65"/>
    </row>
    <row r="45" spans="1:35">
      <c r="A45" s="66">
        <v>19877</v>
      </c>
      <c r="B45" s="66">
        <v>0</v>
      </c>
      <c r="C45" s="66">
        <v>2001</v>
      </c>
      <c r="D45" s="66">
        <v>34</v>
      </c>
      <c r="E45" s="66">
        <v>27</v>
      </c>
      <c r="F45" s="66">
        <v>41</v>
      </c>
      <c r="G45" s="66"/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3</v>
      </c>
      <c r="R45" s="66">
        <v>1</v>
      </c>
      <c r="S45" s="66">
        <v>1</v>
      </c>
      <c r="T45" s="66">
        <v>1</v>
      </c>
      <c r="U45" s="66">
        <v>1</v>
      </c>
      <c r="V45" s="66">
        <v>4</v>
      </c>
      <c r="W45" s="66">
        <v>4</v>
      </c>
      <c r="X45" s="66">
        <v>4</v>
      </c>
      <c r="Y45" s="66">
        <v>3</v>
      </c>
      <c r="Z45" s="66">
        <v>2</v>
      </c>
      <c r="AA45" s="66">
        <v>1</v>
      </c>
      <c r="AB45" s="66">
        <v>1</v>
      </c>
      <c r="AC45" s="66">
        <v>1</v>
      </c>
      <c r="AG45" s="65"/>
      <c r="AH45" s="65"/>
      <c r="AI45" s="65"/>
    </row>
    <row r="46" spans="1:35">
      <c r="A46" s="66">
        <v>19522</v>
      </c>
      <c r="B46" s="66">
        <v>0</v>
      </c>
      <c r="C46" s="66">
        <v>1998</v>
      </c>
      <c r="D46" s="66">
        <v>46</v>
      </c>
      <c r="E46" s="66">
        <v>39</v>
      </c>
      <c r="F46" s="66">
        <v>53</v>
      </c>
      <c r="G46" s="66"/>
      <c r="J46" s="66">
        <v>4</v>
      </c>
      <c r="K46" s="66">
        <v>2</v>
      </c>
      <c r="L46" s="66">
        <v>2</v>
      </c>
      <c r="M46" s="66">
        <v>2</v>
      </c>
      <c r="N46" s="66">
        <v>1</v>
      </c>
      <c r="O46" s="66">
        <v>4</v>
      </c>
      <c r="P46" s="66">
        <v>4</v>
      </c>
      <c r="Q46" s="66">
        <v>3</v>
      </c>
      <c r="R46" s="66">
        <v>2</v>
      </c>
      <c r="S46" s="66">
        <v>2</v>
      </c>
      <c r="T46" s="66">
        <v>1</v>
      </c>
      <c r="U46" s="66">
        <v>1</v>
      </c>
      <c r="V46" s="66">
        <v>3</v>
      </c>
      <c r="W46" s="66">
        <v>3</v>
      </c>
      <c r="X46" s="66">
        <v>3</v>
      </c>
      <c r="Y46" s="66">
        <v>2</v>
      </c>
      <c r="Z46" s="66">
        <v>3</v>
      </c>
      <c r="AA46" s="66">
        <v>1</v>
      </c>
      <c r="AB46" s="66">
        <v>1</v>
      </c>
      <c r="AC46" s="66">
        <v>2</v>
      </c>
      <c r="AG46" s="65"/>
      <c r="AH46" s="65"/>
      <c r="AI46" s="65"/>
    </row>
    <row r="47" spans="1:35">
      <c r="A47" s="66">
        <v>19997</v>
      </c>
      <c r="B47" s="66">
        <v>0</v>
      </c>
      <c r="C47" s="66">
        <v>2000</v>
      </c>
      <c r="D47" s="66">
        <v>43</v>
      </c>
      <c r="E47" s="66">
        <v>36</v>
      </c>
      <c r="F47" s="66">
        <v>50</v>
      </c>
      <c r="G47" s="66"/>
      <c r="J47" s="66">
        <v>4</v>
      </c>
      <c r="K47" s="66">
        <v>3</v>
      </c>
      <c r="L47" s="66">
        <v>2</v>
      </c>
      <c r="M47" s="66">
        <v>1</v>
      </c>
      <c r="N47" s="66">
        <v>1</v>
      </c>
      <c r="O47" s="66">
        <v>3</v>
      </c>
      <c r="P47" s="66">
        <v>3</v>
      </c>
      <c r="Q47" s="66">
        <v>1</v>
      </c>
      <c r="R47" s="66">
        <v>2</v>
      </c>
      <c r="S47" s="66">
        <v>1</v>
      </c>
      <c r="T47" s="66">
        <v>1</v>
      </c>
      <c r="U47" s="66">
        <v>1</v>
      </c>
      <c r="V47" s="66">
        <v>3</v>
      </c>
      <c r="W47" s="66">
        <v>4</v>
      </c>
      <c r="X47" s="66">
        <v>3</v>
      </c>
      <c r="Y47" s="66">
        <v>2</v>
      </c>
      <c r="Z47" s="66">
        <v>2</v>
      </c>
      <c r="AA47" s="66">
        <v>3</v>
      </c>
      <c r="AB47" s="66">
        <v>1</v>
      </c>
      <c r="AC47" s="66">
        <v>2</v>
      </c>
      <c r="AG47" s="65"/>
      <c r="AH47" s="65"/>
      <c r="AI47" s="65"/>
    </row>
    <row r="48" spans="1:35">
      <c r="A48" s="66">
        <v>20055</v>
      </c>
      <c r="B48" s="66">
        <v>0</v>
      </c>
      <c r="C48" s="66">
        <v>1997</v>
      </c>
      <c r="D48" s="66">
        <v>26</v>
      </c>
      <c r="E48" s="66">
        <v>19</v>
      </c>
      <c r="F48" s="66">
        <v>33</v>
      </c>
      <c r="G48" s="66"/>
      <c r="J48" s="66">
        <v>1</v>
      </c>
      <c r="K48" s="66">
        <v>1</v>
      </c>
      <c r="L48" s="66">
        <v>2</v>
      </c>
      <c r="M48" s="66">
        <v>2</v>
      </c>
      <c r="N48" s="66">
        <v>1</v>
      </c>
      <c r="O48" s="66">
        <v>1</v>
      </c>
      <c r="P48" s="66">
        <v>1</v>
      </c>
      <c r="Q48" s="66">
        <v>1</v>
      </c>
      <c r="R48" s="66">
        <v>1</v>
      </c>
      <c r="S48" s="66">
        <v>1</v>
      </c>
      <c r="T48" s="66">
        <v>1</v>
      </c>
      <c r="U48" s="66">
        <v>1</v>
      </c>
      <c r="V48" s="66">
        <v>2</v>
      </c>
      <c r="W48" s="66">
        <v>2</v>
      </c>
      <c r="X48" s="66">
        <v>2</v>
      </c>
      <c r="Y48" s="66">
        <v>1</v>
      </c>
      <c r="Z48" s="66">
        <v>1</v>
      </c>
      <c r="AA48" s="66">
        <v>1</v>
      </c>
      <c r="AB48" s="66">
        <v>1</v>
      </c>
      <c r="AC48" s="66">
        <v>2</v>
      </c>
      <c r="AG48" s="65"/>
      <c r="AH48" s="65"/>
      <c r="AI48" s="65"/>
    </row>
    <row r="49" spans="1:35">
      <c r="A49" s="66">
        <v>20234</v>
      </c>
      <c r="B49" s="66">
        <v>1</v>
      </c>
      <c r="C49" s="66">
        <v>1994</v>
      </c>
      <c r="D49" s="66">
        <v>27</v>
      </c>
      <c r="E49" s="66">
        <v>20</v>
      </c>
      <c r="F49" s="66">
        <v>34</v>
      </c>
      <c r="G49" s="66"/>
      <c r="J49" s="66">
        <v>1</v>
      </c>
      <c r="K49" s="66">
        <v>1</v>
      </c>
      <c r="L49" s="66">
        <v>1</v>
      </c>
      <c r="M49" s="66">
        <v>1</v>
      </c>
      <c r="N49" s="66">
        <v>1</v>
      </c>
      <c r="O49" s="66">
        <v>1</v>
      </c>
      <c r="P49" s="66">
        <v>1</v>
      </c>
      <c r="Q49" s="66">
        <v>2</v>
      </c>
      <c r="R49" s="66">
        <v>1</v>
      </c>
      <c r="S49" s="66">
        <v>1</v>
      </c>
      <c r="T49" s="66">
        <v>1</v>
      </c>
      <c r="U49" s="66">
        <v>1</v>
      </c>
      <c r="V49" s="66">
        <v>2</v>
      </c>
      <c r="W49" s="66">
        <v>2</v>
      </c>
      <c r="X49" s="66">
        <v>2</v>
      </c>
      <c r="Y49" s="66">
        <v>2</v>
      </c>
      <c r="Z49" s="66">
        <v>3</v>
      </c>
      <c r="AA49" s="66">
        <v>1</v>
      </c>
      <c r="AB49" s="66">
        <v>1</v>
      </c>
      <c r="AC49" s="66">
        <v>1</v>
      </c>
      <c r="AG49" s="65"/>
      <c r="AH49" s="65"/>
      <c r="AI49" s="65"/>
    </row>
    <row r="50" spans="1:35">
      <c r="A50" s="66">
        <v>14468</v>
      </c>
      <c r="B50" s="66">
        <v>0</v>
      </c>
      <c r="C50" s="66">
        <v>1997</v>
      </c>
      <c r="D50" s="66">
        <v>35</v>
      </c>
      <c r="E50" s="66">
        <v>28</v>
      </c>
      <c r="F50" s="66">
        <v>42</v>
      </c>
      <c r="G50" s="66"/>
      <c r="J50" s="66">
        <v>1</v>
      </c>
      <c r="K50" s="66">
        <v>3</v>
      </c>
      <c r="L50" s="66">
        <v>3</v>
      </c>
      <c r="M50" s="66">
        <v>1</v>
      </c>
      <c r="N50" s="66">
        <v>1</v>
      </c>
      <c r="O50" s="66">
        <v>4</v>
      </c>
      <c r="P50" s="66">
        <v>2</v>
      </c>
      <c r="Q50" s="66">
        <v>2</v>
      </c>
      <c r="R50" s="66">
        <v>1</v>
      </c>
      <c r="S50" s="66">
        <v>1</v>
      </c>
      <c r="T50" s="66">
        <v>1</v>
      </c>
      <c r="U50" s="66">
        <v>1</v>
      </c>
      <c r="V50" s="66">
        <v>2</v>
      </c>
      <c r="W50" s="66">
        <v>2</v>
      </c>
      <c r="X50" s="66">
        <v>1</v>
      </c>
      <c r="Y50" s="66">
        <v>1</v>
      </c>
      <c r="Z50" s="66">
        <v>2</v>
      </c>
      <c r="AA50" s="66">
        <v>2</v>
      </c>
      <c r="AB50" s="66">
        <v>3</v>
      </c>
      <c r="AC50" s="66">
        <v>1</v>
      </c>
      <c r="AG50" s="65"/>
      <c r="AH50" s="65"/>
      <c r="AI50" s="65"/>
    </row>
    <row r="51" spans="1:35">
      <c r="A51" s="66">
        <v>20382</v>
      </c>
      <c r="B51" s="66">
        <v>0</v>
      </c>
      <c r="C51" s="66">
        <v>1999</v>
      </c>
      <c r="D51" s="66">
        <v>40</v>
      </c>
      <c r="E51" s="66">
        <v>33</v>
      </c>
      <c r="F51" s="66">
        <v>47</v>
      </c>
      <c r="G51" s="66"/>
      <c r="J51" s="66">
        <v>1</v>
      </c>
      <c r="K51" s="66">
        <v>2</v>
      </c>
      <c r="L51" s="66">
        <v>1</v>
      </c>
      <c r="M51" s="66">
        <v>2</v>
      </c>
      <c r="N51" s="66">
        <v>1</v>
      </c>
      <c r="O51" s="66">
        <v>3</v>
      </c>
      <c r="P51" s="66">
        <v>3</v>
      </c>
      <c r="Q51" s="66">
        <v>4</v>
      </c>
      <c r="R51" s="66">
        <v>1</v>
      </c>
      <c r="S51" s="66">
        <v>1</v>
      </c>
      <c r="T51" s="66">
        <v>1</v>
      </c>
      <c r="U51" s="66">
        <v>1</v>
      </c>
      <c r="V51" s="66">
        <v>3</v>
      </c>
      <c r="W51" s="66">
        <v>3</v>
      </c>
      <c r="X51" s="66">
        <v>3</v>
      </c>
      <c r="Y51" s="66">
        <v>3</v>
      </c>
      <c r="Z51" s="66">
        <v>3</v>
      </c>
      <c r="AA51" s="66">
        <v>1</v>
      </c>
      <c r="AB51" s="66">
        <v>2</v>
      </c>
      <c r="AC51" s="66">
        <v>1</v>
      </c>
      <c r="AG51" s="65"/>
      <c r="AH51" s="65"/>
      <c r="AI51" s="65"/>
    </row>
    <row r="52" spans="1:35">
      <c r="A52" s="66">
        <v>20487</v>
      </c>
      <c r="B52" s="66">
        <v>0</v>
      </c>
      <c r="C52" s="66">
        <v>1999</v>
      </c>
      <c r="D52" s="66">
        <v>49</v>
      </c>
      <c r="E52" s="66">
        <v>42</v>
      </c>
      <c r="F52" s="66">
        <v>56</v>
      </c>
      <c r="G52" s="66"/>
      <c r="J52" s="66">
        <v>1</v>
      </c>
      <c r="K52" s="66">
        <v>1</v>
      </c>
      <c r="L52" s="66">
        <v>1</v>
      </c>
      <c r="M52" s="66">
        <v>3</v>
      </c>
      <c r="N52" s="66">
        <v>1</v>
      </c>
      <c r="O52" s="66">
        <v>4</v>
      </c>
      <c r="P52" s="66">
        <v>4</v>
      </c>
      <c r="Q52" s="66">
        <v>4</v>
      </c>
      <c r="R52" s="66">
        <v>4</v>
      </c>
      <c r="S52" s="66">
        <v>1</v>
      </c>
      <c r="T52" s="66">
        <v>1</v>
      </c>
      <c r="U52" s="66">
        <v>1</v>
      </c>
      <c r="V52" s="66">
        <v>3</v>
      </c>
      <c r="W52" s="66">
        <v>4</v>
      </c>
      <c r="X52" s="66">
        <v>4</v>
      </c>
      <c r="Y52" s="66">
        <v>4</v>
      </c>
      <c r="Z52" s="66">
        <v>3</v>
      </c>
      <c r="AA52" s="66">
        <v>1</v>
      </c>
      <c r="AB52" s="66">
        <v>1</v>
      </c>
      <c r="AC52" s="66">
        <v>3</v>
      </c>
      <c r="AG52" s="65"/>
      <c r="AH52" s="65"/>
      <c r="AI52" s="65"/>
    </row>
    <row r="53" spans="1:35">
      <c r="A53" s="66">
        <v>20562</v>
      </c>
      <c r="B53" s="66">
        <v>0</v>
      </c>
      <c r="C53" s="66">
        <v>2002</v>
      </c>
      <c r="D53" s="66">
        <v>43</v>
      </c>
      <c r="E53" s="66">
        <v>36</v>
      </c>
      <c r="F53" s="66">
        <v>50</v>
      </c>
      <c r="G53" s="66"/>
      <c r="J53" s="66">
        <v>2</v>
      </c>
      <c r="K53" s="66">
        <v>3</v>
      </c>
      <c r="L53" s="66">
        <v>3</v>
      </c>
      <c r="M53" s="66">
        <v>2</v>
      </c>
      <c r="N53" s="66">
        <v>1</v>
      </c>
      <c r="O53" s="66">
        <v>2</v>
      </c>
      <c r="P53" s="66">
        <v>3</v>
      </c>
      <c r="Q53" s="66">
        <v>2</v>
      </c>
      <c r="R53" s="66">
        <v>1</v>
      </c>
      <c r="S53" s="66">
        <v>3</v>
      </c>
      <c r="T53" s="66">
        <v>1</v>
      </c>
      <c r="U53" s="66">
        <v>2</v>
      </c>
      <c r="V53" s="66">
        <v>3</v>
      </c>
      <c r="W53" s="66">
        <v>3</v>
      </c>
      <c r="X53" s="66">
        <v>2</v>
      </c>
      <c r="Y53" s="66">
        <v>3</v>
      </c>
      <c r="Z53" s="66">
        <v>3</v>
      </c>
      <c r="AA53" s="66">
        <v>1</v>
      </c>
      <c r="AB53" s="66">
        <v>1</v>
      </c>
      <c r="AC53" s="66">
        <v>2</v>
      </c>
      <c r="AG53" s="65"/>
      <c r="AH53" s="65"/>
      <c r="AI53" s="65"/>
    </row>
    <row r="54" spans="1:35">
      <c r="A54" s="66">
        <v>20612</v>
      </c>
      <c r="B54" s="66">
        <v>1</v>
      </c>
      <c r="C54" s="66">
        <v>2000</v>
      </c>
      <c r="D54" s="66">
        <v>24</v>
      </c>
      <c r="E54" s="66">
        <v>17</v>
      </c>
      <c r="F54" s="66">
        <v>31</v>
      </c>
      <c r="G54" s="66"/>
      <c r="J54" s="66">
        <v>1</v>
      </c>
      <c r="K54" s="66">
        <v>1</v>
      </c>
      <c r="L54" s="66">
        <v>1</v>
      </c>
      <c r="M54" s="66">
        <v>1</v>
      </c>
      <c r="N54" s="66">
        <v>1</v>
      </c>
      <c r="O54" s="66">
        <v>1</v>
      </c>
      <c r="P54" s="66">
        <v>1</v>
      </c>
      <c r="Q54" s="66">
        <v>4</v>
      </c>
      <c r="R54" s="66">
        <v>1</v>
      </c>
      <c r="S54" s="66">
        <v>1</v>
      </c>
      <c r="T54" s="66">
        <v>1</v>
      </c>
      <c r="U54" s="66">
        <v>1</v>
      </c>
      <c r="V54" s="66">
        <v>1</v>
      </c>
      <c r="W54" s="66">
        <v>2</v>
      </c>
      <c r="X54" s="66">
        <v>1</v>
      </c>
      <c r="Y54" s="66">
        <v>1</v>
      </c>
      <c r="Z54" s="66">
        <v>1</v>
      </c>
      <c r="AA54" s="66">
        <v>1</v>
      </c>
      <c r="AB54" s="66">
        <v>1</v>
      </c>
      <c r="AC54" s="66">
        <v>1</v>
      </c>
      <c r="AG54" s="65"/>
      <c r="AH54" s="65"/>
      <c r="AI54" s="65"/>
    </row>
    <row r="55" spans="1:35">
      <c r="A55" s="66">
        <v>19556</v>
      </c>
      <c r="B55" s="66">
        <v>0</v>
      </c>
      <c r="C55" s="66">
        <v>1997</v>
      </c>
      <c r="D55" s="66">
        <v>33</v>
      </c>
      <c r="E55" s="66">
        <v>26</v>
      </c>
      <c r="F55" s="66">
        <v>40</v>
      </c>
      <c r="G55" s="66"/>
      <c r="J55" s="66">
        <v>2</v>
      </c>
      <c r="K55" s="66">
        <v>1</v>
      </c>
      <c r="L55" s="66">
        <v>1</v>
      </c>
      <c r="M55" s="66">
        <v>1</v>
      </c>
      <c r="N55" s="66">
        <v>1</v>
      </c>
      <c r="O55" s="66">
        <v>1</v>
      </c>
      <c r="P55" s="66">
        <v>1</v>
      </c>
      <c r="Q55" s="66">
        <v>1</v>
      </c>
      <c r="R55" s="66">
        <v>1</v>
      </c>
      <c r="S55" s="66">
        <v>1</v>
      </c>
      <c r="T55" s="66">
        <v>1</v>
      </c>
      <c r="U55" s="66">
        <v>1</v>
      </c>
      <c r="V55" s="66">
        <v>3</v>
      </c>
      <c r="W55" s="66">
        <v>3</v>
      </c>
      <c r="X55" s="66">
        <v>4</v>
      </c>
      <c r="Y55" s="66">
        <v>3</v>
      </c>
      <c r="Z55" s="66">
        <v>4</v>
      </c>
      <c r="AA55" s="66">
        <v>1</v>
      </c>
      <c r="AB55" s="66">
        <v>1</v>
      </c>
      <c r="AC55" s="66">
        <v>1</v>
      </c>
      <c r="AG55" s="65"/>
      <c r="AH55" s="65"/>
      <c r="AI55" s="65"/>
    </row>
    <row r="56" spans="1:35">
      <c r="A56" s="66">
        <v>20547</v>
      </c>
      <c r="B56" s="66">
        <v>0</v>
      </c>
      <c r="C56" s="66">
        <v>1999</v>
      </c>
      <c r="D56" s="66">
        <v>49</v>
      </c>
      <c r="E56" s="66">
        <v>42</v>
      </c>
      <c r="F56" s="66">
        <v>56</v>
      </c>
      <c r="G56" s="66"/>
      <c r="J56" s="66">
        <v>2</v>
      </c>
      <c r="K56" s="66">
        <v>2</v>
      </c>
      <c r="L56" s="66">
        <v>3</v>
      </c>
      <c r="M56" s="66">
        <v>2</v>
      </c>
      <c r="N56" s="66">
        <v>1</v>
      </c>
      <c r="O56" s="66">
        <v>3</v>
      </c>
      <c r="P56" s="66">
        <v>4</v>
      </c>
      <c r="Q56" s="66">
        <v>2</v>
      </c>
      <c r="R56" s="66">
        <v>1</v>
      </c>
      <c r="S56" s="66">
        <v>2</v>
      </c>
      <c r="T56" s="66">
        <v>3</v>
      </c>
      <c r="U56" s="66">
        <v>2</v>
      </c>
      <c r="V56" s="66">
        <v>3</v>
      </c>
      <c r="W56" s="66">
        <v>3</v>
      </c>
      <c r="X56" s="66">
        <v>3</v>
      </c>
      <c r="Y56" s="66">
        <v>3</v>
      </c>
      <c r="Z56" s="66">
        <v>3</v>
      </c>
      <c r="AA56" s="66">
        <v>1</v>
      </c>
      <c r="AB56" s="66">
        <v>3</v>
      </c>
      <c r="AC56" s="66">
        <v>3</v>
      </c>
      <c r="AG56" s="65"/>
      <c r="AH56" s="65"/>
      <c r="AI56" s="65"/>
    </row>
    <row r="57" spans="1:35">
      <c r="A57" s="66">
        <v>20071</v>
      </c>
      <c r="B57" s="66">
        <v>1</v>
      </c>
      <c r="C57" s="66">
        <v>1998</v>
      </c>
      <c r="D57" s="66">
        <v>53</v>
      </c>
      <c r="E57" s="66">
        <v>46</v>
      </c>
      <c r="F57" s="66">
        <v>60</v>
      </c>
      <c r="G57" s="66"/>
      <c r="J57" s="66">
        <v>3</v>
      </c>
      <c r="K57" s="66">
        <v>4</v>
      </c>
      <c r="L57" s="66">
        <v>3</v>
      </c>
      <c r="M57" s="66">
        <v>4</v>
      </c>
      <c r="N57" s="66">
        <v>1</v>
      </c>
      <c r="O57" s="66">
        <v>4</v>
      </c>
      <c r="P57" s="66">
        <v>4</v>
      </c>
      <c r="Q57" s="66">
        <v>3</v>
      </c>
      <c r="R57" s="66">
        <v>2</v>
      </c>
      <c r="S57" s="66">
        <v>2</v>
      </c>
      <c r="T57" s="66">
        <v>2</v>
      </c>
      <c r="U57" s="66">
        <v>2</v>
      </c>
      <c r="V57" s="66">
        <v>3</v>
      </c>
      <c r="W57" s="66">
        <v>3</v>
      </c>
      <c r="X57" s="66">
        <v>2</v>
      </c>
      <c r="Y57" s="66">
        <v>2</v>
      </c>
      <c r="Z57" s="66">
        <v>2</v>
      </c>
      <c r="AA57" s="66">
        <v>2</v>
      </c>
      <c r="AB57" s="66">
        <v>2</v>
      </c>
      <c r="AC57" s="66">
        <v>3</v>
      </c>
      <c r="AG57" s="65"/>
      <c r="AH57" s="65"/>
      <c r="AI57" s="65"/>
    </row>
    <row r="58" spans="1:35">
      <c r="A58" s="66">
        <v>20661</v>
      </c>
      <c r="B58" s="66">
        <v>0</v>
      </c>
      <c r="C58" s="66">
        <v>1999</v>
      </c>
      <c r="D58" s="66">
        <v>57</v>
      </c>
      <c r="E58" s="66">
        <v>50</v>
      </c>
      <c r="F58" s="66">
        <v>64</v>
      </c>
      <c r="G58" s="66"/>
      <c r="J58" s="66">
        <v>4</v>
      </c>
      <c r="K58" s="66">
        <v>3</v>
      </c>
      <c r="L58" s="66">
        <v>3</v>
      </c>
      <c r="M58" s="66">
        <v>1</v>
      </c>
      <c r="N58" s="66">
        <v>1</v>
      </c>
      <c r="O58" s="66">
        <v>1</v>
      </c>
      <c r="P58" s="66">
        <v>2</v>
      </c>
      <c r="Q58" s="66">
        <v>1</v>
      </c>
      <c r="R58" s="66">
        <v>2</v>
      </c>
      <c r="S58" s="66">
        <v>3</v>
      </c>
      <c r="T58" s="66">
        <v>2</v>
      </c>
      <c r="U58" s="66">
        <v>3</v>
      </c>
      <c r="V58" s="66">
        <v>4</v>
      </c>
      <c r="W58" s="66">
        <v>4</v>
      </c>
      <c r="X58" s="66">
        <v>4</v>
      </c>
      <c r="Y58" s="66">
        <v>4</v>
      </c>
      <c r="Z58" s="66">
        <v>4</v>
      </c>
      <c r="AA58" s="66">
        <v>4</v>
      </c>
      <c r="AB58" s="66">
        <v>4</v>
      </c>
      <c r="AC58" s="66">
        <v>3</v>
      </c>
      <c r="AG58" s="65"/>
      <c r="AH58" s="65"/>
      <c r="AI58" s="65"/>
    </row>
    <row r="59" spans="1:35">
      <c r="A59" s="66">
        <v>21036</v>
      </c>
      <c r="B59" s="66">
        <v>0</v>
      </c>
      <c r="C59" s="66">
        <v>1998</v>
      </c>
      <c r="D59" s="66">
        <v>40</v>
      </c>
      <c r="E59" s="66">
        <v>33</v>
      </c>
      <c r="F59" s="66">
        <v>47</v>
      </c>
      <c r="G59" s="66"/>
      <c r="J59" s="66">
        <v>2</v>
      </c>
      <c r="K59" s="66">
        <v>3</v>
      </c>
      <c r="L59" s="66">
        <v>2</v>
      </c>
      <c r="M59" s="66">
        <v>2</v>
      </c>
      <c r="N59" s="66">
        <v>1</v>
      </c>
      <c r="O59" s="66">
        <v>2</v>
      </c>
      <c r="P59" s="66">
        <v>1</v>
      </c>
      <c r="Q59" s="66">
        <v>1</v>
      </c>
      <c r="R59" s="66">
        <v>1</v>
      </c>
      <c r="S59" s="66">
        <v>3</v>
      </c>
      <c r="T59" s="66">
        <v>1</v>
      </c>
      <c r="U59" s="66">
        <v>1</v>
      </c>
      <c r="V59" s="66">
        <v>3</v>
      </c>
      <c r="W59" s="66">
        <v>3</v>
      </c>
      <c r="X59" s="66">
        <v>3</v>
      </c>
      <c r="Y59" s="66">
        <v>2</v>
      </c>
      <c r="Z59" s="66">
        <v>3</v>
      </c>
      <c r="AA59" s="66">
        <v>2</v>
      </c>
      <c r="AB59" s="66">
        <v>2</v>
      </c>
      <c r="AC59" s="66">
        <v>2</v>
      </c>
      <c r="AG59" s="65"/>
      <c r="AH59" s="65"/>
      <c r="AI59" s="65"/>
    </row>
    <row r="60" spans="1:35">
      <c r="A60" s="66">
        <v>21055</v>
      </c>
      <c r="B60" s="66">
        <v>1</v>
      </c>
      <c r="C60" s="66">
        <v>1999</v>
      </c>
      <c r="D60" s="66">
        <v>49</v>
      </c>
      <c r="E60" s="66">
        <v>42</v>
      </c>
      <c r="F60" s="66">
        <v>56</v>
      </c>
      <c r="G60" s="66"/>
      <c r="J60" s="66">
        <v>3</v>
      </c>
      <c r="K60" s="66">
        <v>3</v>
      </c>
      <c r="L60" s="66">
        <v>4</v>
      </c>
      <c r="M60" s="66">
        <v>2</v>
      </c>
      <c r="N60" s="66">
        <v>1</v>
      </c>
      <c r="O60" s="66">
        <v>4</v>
      </c>
      <c r="P60" s="66">
        <v>3</v>
      </c>
      <c r="Q60" s="66">
        <v>1</v>
      </c>
      <c r="R60" s="66">
        <v>2</v>
      </c>
      <c r="S60" s="66">
        <v>2</v>
      </c>
      <c r="T60" s="66">
        <v>3</v>
      </c>
      <c r="U60" s="66">
        <v>3</v>
      </c>
      <c r="V60" s="66">
        <v>3</v>
      </c>
      <c r="W60" s="66">
        <v>4</v>
      </c>
      <c r="X60" s="66">
        <v>2</v>
      </c>
      <c r="Y60" s="66">
        <v>2</v>
      </c>
      <c r="Z60" s="66">
        <v>2</v>
      </c>
      <c r="AA60" s="66">
        <v>1</v>
      </c>
      <c r="AB60" s="66">
        <v>1</v>
      </c>
      <c r="AC60" s="66">
        <v>3</v>
      </c>
      <c r="AG60" s="65"/>
      <c r="AH60" s="65"/>
      <c r="AI60" s="65"/>
    </row>
    <row r="61" spans="1:35">
      <c r="A61" s="66">
        <v>20110</v>
      </c>
      <c r="B61" s="66">
        <v>0</v>
      </c>
      <c r="C61" s="66">
        <v>1998</v>
      </c>
      <c r="D61" s="66">
        <v>39</v>
      </c>
      <c r="E61" s="66">
        <v>32</v>
      </c>
      <c r="F61" s="66">
        <v>46</v>
      </c>
      <c r="G61" s="66"/>
      <c r="J61" s="66">
        <v>1</v>
      </c>
      <c r="K61" s="66">
        <v>1</v>
      </c>
      <c r="L61" s="66">
        <v>1</v>
      </c>
      <c r="M61" s="66">
        <v>2</v>
      </c>
      <c r="N61" s="66">
        <v>1</v>
      </c>
      <c r="O61" s="66">
        <v>3</v>
      </c>
      <c r="P61" s="66">
        <v>3</v>
      </c>
      <c r="Q61" s="66">
        <v>1</v>
      </c>
      <c r="R61" s="66">
        <v>2</v>
      </c>
      <c r="S61" s="66">
        <v>2</v>
      </c>
      <c r="T61" s="66">
        <v>2</v>
      </c>
      <c r="U61" s="66">
        <v>3</v>
      </c>
      <c r="V61" s="66">
        <v>2</v>
      </c>
      <c r="W61" s="66">
        <v>3</v>
      </c>
      <c r="X61" s="66">
        <v>2</v>
      </c>
      <c r="Y61" s="66">
        <v>2</v>
      </c>
      <c r="Z61" s="66">
        <v>3</v>
      </c>
      <c r="AA61" s="66">
        <v>1</v>
      </c>
      <c r="AB61" s="66">
        <v>2</v>
      </c>
      <c r="AC61" s="66">
        <v>2</v>
      </c>
      <c r="AG61" s="65"/>
      <c r="AH61" s="65"/>
      <c r="AI61" s="65"/>
    </row>
    <row r="62" spans="1:35">
      <c r="A62" s="66">
        <v>21260</v>
      </c>
      <c r="B62" s="66">
        <v>0</v>
      </c>
      <c r="C62" s="66">
        <v>1996</v>
      </c>
      <c r="D62" s="66">
        <v>32</v>
      </c>
      <c r="E62" s="66">
        <v>25</v>
      </c>
      <c r="F62" s="66">
        <v>39</v>
      </c>
      <c r="G62" s="66"/>
      <c r="J62" s="66">
        <v>1</v>
      </c>
      <c r="K62" s="66">
        <v>2</v>
      </c>
      <c r="L62" s="66">
        <v>2</v>
      </c>
      <c r="M62" s="66">
        <v>1</v>
      </c>
      <c r="N62" s="66">
        <v>1</v>
      </c>
      <c r="O62" s="66">
        <v>1</v>
      </c>
      <c r="P62" s="66">
        <v>1</v>
      </c>
      <c r="Q62" s="66">
        <v>1</v>
      </c>
      <c r="R62" s="66">
        <v>1</v>
      </c>
      <c r="S62" s="66">
        <v>1</v>
      </c>
      <c r="T62" s="66">
        <v>1</v>
      </c>
      <c r="U62" s="66">
        <v>1</v>
      </c>
      <c r="V62" s="66">
        <v>1</v>
      </c>
      <c r="W62" s="66">
        <v>2</v>
      </c>
      <c r="X62" s="66">
        <v>4</v>
      </c>
      <c r="Y62" s="66">
        <v>3</v>
      </c>
      <c r="Z62" s="66">
        <v>3</v>
      </c>
      <c r="AA62" s="66">
        <v>1</v>
      </c>
      <c r="AB62" s="66">
        <v>1</v>
      </c>
      <c r="AC62" s="66">
        <v>3</v>
      </c>
      <c r="AG62" s="65"/>
      <c r="AH62" s="65"/>
      <c r="AI62" s="65"/>
    </row>
    <row r="63" spans="1:35">
      <c r="A63" s="66">
        <v>21261</v>
      </c>
      <c r="B63" s="66">
        <v>0</v>
      </c>
      <c r="C63" s="66">
        <v>2001</v>
      </c>
      <c r="D63" s="66">
        <v>30</v>
      </c>
      <c r="E63" s="66">
        <v>23</v>
      </c>
      <c r="F63" s="66">
        <v>37</v>
      </c>
      <c r="G63" s="66"/>
      <c r="J63" s="66">
        <v>1</v>
      </c>
      <c r="K63" s="66">
        <v>2</v>
      </c>
      <c r="L63" s="66">
        <v>1</v>
      </c>
      <c r="M63" s="66">
        <v>1</v>
      </c>
      <c r="N63" s="66">
        <v>1</v>
      </c>
      <c r="O63" s="66">
        <v>1</v>
      </c>
      <c r="P63" s="66">
        <v>2</v>
      </c>
      <c r="Q63" s="66">
        <v>1</v>
      </c>
      <c r="R63" s="66">
        <v>1</v>
      </c>
      <c r="S63" s="66">
        <v>1</v>
      </c>
      <c r="T63" s="66">
        <v>1</v>
      </c>
      <c r="U63" s="66">
        <v>1</v>
      </c>
      <c r="V63" s="66">
        <v>2</v>
      </c>
      <c r="W63" s="66">
        <v>2</v>
      </c>
      <c r="X63" s="66">
        <v>2</v>
      </c>
      <c r="Y63" s="66">
        <v>2</v>
      </c>
      <c r="Z63" s="66">
        <v>2</v>
      </c>
      <c r="AA63" s="66">
        <v>1</v>
      </c>
      <c r="AB63" s="66">
        <v>3</v>
      </c>
      <c r="AC63" s="66">
        <v>2</v>
      </c>
      <c r="AG63" s="65"/>
      <c r="AH63" s="65"/>
      <c r="AI63" s="65"/>
    </row>
    <row r="64" spans="1:35">
      <c r="A64" s="66">
        <v>21263</v>
      </c>
      <c r="B64" s="66">
        <v>0</v>
      </c>
      <c r="C64" s="66">
        <v>1999</v>
      </c>
      <c r="D64" s="66">
        <v>32</v>
      </c>
      <c r="E64" s="66">
        <v>25</v>
      </c>
      <c r="F64" s="66">
        <v>39</v>
      </c>
      <c r="G64" s="66"/>
      <c r="J64" s="66">
        <v>1</v>
      </c>
      <c r="K64" s="66">
        <v>1</v>
      </c>
      <c r="L64" s="66">
        <v>2</v>
      </c>
      <c r="M64" s="66">
        <v>1</v>
      </c>
      <c r="N64" s="66">
        <v>1</v>
      </c>
      <c r="O64" s="66">
        <v>2</v>
      </c>
      <c r="P64" s="66">
        <v>1</v>
      </c>
      <c r="Q64" s="66">
        <v>2</v>
      </c>
      <c r="R64" s="66">
        <v>1</v>
      </c>
      <c r="S64" s="66">
        <v>1</v>
      </c>
      <c r="T64" s="66">
        <v>2</v>
      </c>
      <c r="U64" s="66">
        <v>1</v>
      </c>
      <c r="V64" s="66">
        <v>2</v>
      </c>
      <c r="W64" s="66">
        <v>3</v>
      </c>
      <c r="X64" s="66">
        <v>3</v>
      </c>
      <c r="Y64" s="66">
        <v>1</v>
      </c>
      <c r="Z64" s="66">
        <v>2</v>
      </c>
      <c r="AA64" s="66">
        <v>1</v>
      </c>
      <c r="AB64" s="66">
        <v>2</v>
      </c>
      <c r="AC64" s="66">
        <v>2</v>
      </c>
      <c r="AG64" s="65"/>
      <c r="AH64" s="65"/>
      <c r="AI64" s="65"/>
    </row>
    <row r="65" spans="1:35">
      <c r="A65" s="66">
        <v>21293</v>
      </c>
      <c r="B65" s="66">
        <v>0</v>
      </c>
      <c r="C65" s="66">
        <v>1999</v>
      </c>
      <c r="D65" s="66">
        <v>48</v>
      </c>
      <c r="E65" s="66">
        <v>41</v>
      </c>
      <c r="F65" s="66">
        <v>55</v>
      </c>
      <c r="G65" s="66"/>
      <c r="J65" s="66">
        <v>3</v>
      </c>
      <c r="K65" s="66">
        <v>4</v>
      </c>
      <c r="L65" s="66">
        <v>1</v>
      </c>
      <c r="M65" s="66">
        <v>2</v>
      </c>
      <c r="N65" s="66">
        <v>1</v>
      </c>
      <c r="O65" s="66">
        <v>2</v>
      </c>
      <c r="P65" s="66">
        <v>1</v>
      </c>
      <c r="Q65" s="66">
        <v>2</v>
      </c>
      <c r="R65" s="66">
        <v>2</v>
      </c>
      <c r="S65" s="66">
        <v>3</v>
      </c>
      <c r="T65" s="66">
        <v>2</v>
      </c>
      <c r="U65" s="66">
        <v>1</v>
      </c>
      <c r="V65" s="66">
        <v>3</v>
      </c>
      <c r="W65" s="66">
        <v>4</v>
      </c>
      <c r="X65" s="66">
        <v>3</v>
      </c>
      <c r="Y65" s="66">
        <v>3</v>
      </c>
      <c r="Z65" s="66">
        <v>3</v>
      </c>
      <c r="AA65" s="66">
        <v>2</v>
      </c>
      <c r="AB65" s="66">
        <v>2</v>
      </c>
      <c r="AC65" s="66">
        <v>4</v>
      </c>
      <c r="AG65" s="65"/>
      <c r="AH65" s="65"/>
      <c r="AI65" s="65"/>
    </row>
    <row r="66" spans="1:35">
      <c r="A66" s="66">
        <v>21301</v>
      </c>
      <c r="B66" s="66">
        <v>0</v>
      </c>
      <c r="C66" s="66">
        <v>1996</v>
      </c>
      <c r="D66" s="66">
        <v>43</v>
      </c>
      <c r="E66" s="66">
        <v>36</v>
      </c>
      <c r="F66" s="66">
        <v>50</v>
      </c>
      <c r="G66" s="66"/>
      <c r="J66" s="66">
        <v>2</v>
      </c>
      <c r="K66" s="66">
        <v>1</v>
      </c>
      <c r="L66" s="66">
        <v>1</v>
      </c>
      <c r="M66" s="66">
        <v>1</v>
      </c>
      <c r="N66" s="66">
        <v>1</v>
      </c>
      <c r="O66" s="66">
        <v>2</v>
      </c>
      <c r="P66" s="66">
        <v>3</v>
      </c>
      <c r="Q66" s="66">
        <v>2</v>
      </c>
      <c r="R66" s="66">
        <v>2</v>
      </c>
      <c r="S66" s="66">
        <v>2</v>
      </c>
      <c r="T66" s="66">
        <v>1</v>
      </c>
      <c r="U66" s="66">
        <v>2</v>
      </c>
      <c r="V66" s="66">
        <v>3</v>
      </c>
      <c r="W66" s="66">
        <v>3</v>
      </c>
      <c r="X66" s="66">
        <v>4</v>
      </c>
      <c r="Y66" s="66">
        <v>3</v>
      </c>
      <c r="Z66" s="66">
        <v>3</v>
      </c>
      <c r="AA66" s="66">
        <v>1</v>
      </c>
      <c r="AB66" s="66">
        <v>2</v>
      </c>
      <c r="AC66" s="66">
        <v>4</v>
      </c>
      <c r="AG66" s="65"/>
      <c r="AH66" s="65"/>
      <c r="AI66" s="65"/>
    </row>
    <row r="67" spans="1:35">
      <c r="A67" s="66">
        <v>21305</v>
      </c>
      <c r="B67" s="66">
        <v>1</v>
      </c>
      <c r="C67" s="66">
        <v>1998</v>
      </c>
      <c r="D67" s="66">
        <v>42</v>
      </c>
      <c r="E67" s="66">
        <v>35</v>
      </c>
      <c r="F67" s="66">
        <v>49</v>
      </c>
      <c r="G67" s="66"/>
      <c r="J67" s="66">
        <v>1</v>
      </c>
      <c r="K67" s="66">
        <v>1</v>
      </c>
      <c r="L67" s="66">
        <v>1</v>
      </c>
      <c r="M67" s="66">
        <v>3</v>
      </c>
      <c r="N67" s="66">
        <v>1</v>
      </c>
      <c r="O67" s="66">
        <v>4</v>
      </c>
      <c r="P67" s="66">
        <v>3</v>
      </c>
      <c r="Q67" s="66">
        <v>3</v>
      </c>
      <c r="R67" s="66">
        <v>1</v>
      </c>
      <c r="S67" s="66">
        <v>1</v>
      </c>
      <c r="T67" s="66">
        <v>1</v>
      </c>
      <c r="U67" s="66">
        <v>2</v>
      </c>
      <c r="V67" s="66">
        <v>3</v>
      </c>
      <c r="W67" s="66">
        <v>4</v>
      </c>
      <c r="X67" s="66">
        <v>3</v>
      </c>
      <c r="Y67" s="66">
        <v>2</v>
      </c>
      <c r="Z67" s="66">
        <v>2</v>
      </c>
      <c r="AA67" s="66">
        <v>1</v>
      </c>
      <c r="AB67" s="66">
        <v>1</v>
      </c>
      <c r="AC67" s="66">
        <v>4</v>
      </c>
      <c r="AG67" s="65"/>
      <c r="AH67" s="65"/>
      <c r="AI67" s="65"/>
    </row>
    <row r="68" spans="1:35">
      <c r="A68" s="66">
        <v>21314</v>
      </c>
      <c r="B68" s="66">
        <v>1</v>
      </c>
      <c r="C68" s="66">
        <v>1999</v>
      </c>
      <c r="D68" s="66">
        <v>43</v>
      </c>
      <c r="E68" s="66">
        <v>36</v>
      </c>
      <c r="F68" s="66">
        <v>50</v>
      </c>
      <c r="G68" s="66"/>
      <c r="J68" s="66">
        <v>3</v>
      </c>
      <c r="K68" s="66">
        <v>2</v>
      </c>
      <c r="L68" s="66">
        <v>2</v>
      </c>
      <c r="M68" s="66">
        <v>2</v>
      </c>
      <c r="N68" s="66">
        <v>1</v>
      </c>
      <c r="O68" s="66">
        <v>3</v>
      </c>
      <c r="P68" s="66">
        <v>3</v>
      </c>
      <c r="Q68" s="66">
        <v>2</v>
      </c>
      <c r="R68" s="66">
        <v>2</v>
      </c>
      <c r="S68" s="66">
        <v>2</v>
      </c>
      <c r="T68" s="66">
        <v>1</v>
      </c>
      <c r="U68" s="66">
        <v>2</v>
      </c>
      <c r="V68" s="66">
        <v>2</v>
      </c>
      <c r="W68" s="66">
        <v>3</v>
      </c>
      <c r="X68" s="66">
        <v>2</v>
      </c>
      <c r="Y68" s="66">
        <v>2</v>
      </c>
      <c r="Z68" s="66">
        <v>2</v>
      </c>
      <c r="AA68" s="66">
        <v>2</v>
      </c>
      <c r="AB68" s="66">
        <v>2</v>
      </c>
      <c r="AC68" s="66">
        <v>3</v>
      </c>
      <c r="AG68" s="65"/>
      <c r="AH68" s="65"/>
      <c r="AI68" s="65"/>
    </row>
    <row r="69" spans="1:35">
      <c r="A69" s="66">
        <v>21315</v>
      </c>
      <c r="B69" s="66">
        <v>0</v>
      </c>
      <c r="C69" s="66">
        <v>1999</v>
      </c>
      <c r="D69" s="66">
        <v>53</v>
      </c>
      <c r="E69" s="66">
        <v>46</v>
      </c>
      <c r="F69" s="66">
        <v>60</v>
      </c>
      <c r="G69" s="66"/>
      <c r="J69" s="66">
        <v>3</v>
      </c>
      <c r="K69" s="66">
        <v>3</v>
      </c>
      <c r="L69" s="66">
        <v>3</v>
      </c>
      <c r="M69" s="66">
        <v>1</v>
      </c>
      <c r="N69" s="66">
        <v>1</v>
      </c>
      <c r="O69" s="66">
        <v>3</v>
      </c>
      <c r="P69" s="66">
        <v>4</v>
      </c>
      <c r="Q69" s="66">
        <v>3</v>
      </c>
      <c r="R69" s="66">
        <v>3</v>
      </c>
      <c r="S69" s="66">
        <v>3</v>
      </c>
      <c r="T69" s="66">
        <v>2</v>
      </c>
      <c r="U69" s="66">
        <v>2</v>
      </c>
      <c r="V69" s="66">
        <v>3</v>
      </c>
      <c r="W69" s="66">
        <v>3</v>
      </c>
      <c r="X69" s="66">
        <v>3</v>
      </c>
      <c r="Y69" s="66">
        <v>4</v>
      </c>
      <c r="Z69" s="66">
        <v>4</v>
      </c>
      <c r="AA69" s="66">
        <v>1</v>
      </c>
      <c r="AB69" s="66">
        <v>1</v>
      </c>
      <c r="AC69" s="66">
        <v>3</v>
      </c>
      <c r="AG69" s="65"/>
      <c r="AH69" s="65"/>
      <c r="AI69" s="65"/>
    </row>
    <row r="70" spans="1:35">
      <c r="A70" s="66">
        <v>21317</v>
      </c>
      <c r="B70" s="66">
        <v>0</v>
      </c>
      <c r="C70" s="66">
        <v>2000</v>
      </c>
      <c r="D70" s="66">
        <v>43</v>
      </c>
      <c r="E70" s="66">
        <v>36</v>
      </c>
      <c r="F70" s="66">
        <v>50</v>
      </c>
      <c r="G70" s="66"/>
      <c r="J70" s="66">
        <v>3</v>
      </c>
      <c r="K70" s="66">
        <v>2</v>
      </c>
      <c r="L70" s="66">
        <v>3</v>
      </c>
      <c r="M70" s="66">
        <v>3</v>
      </c>
      <c r="N70" s="66">
        <v>1</v>
      </c>
      <c r="O70" s="66">
        <v>3</v>
      </c>
      <c r="P70" s="66">
        <v>3</v>
      </c>
      <c r="Q70" s="66">
        <v>1</v>
      </c>
      <c r="R70" s="66">
        <v>3</v>
      </c>
      <c r="S70" s="66">
        <v>2</v>
      </c>
      <c r="T70" s="66">
        <v>2</v>
      </c>
      <c r="U70" s="66">
        <v>2</v>
      </c>
      <c r="V70" s="66">
        <v>2</v>
      </c>
      <c r="W70" s="66">
        <v>3</v>
      </c>
      <c r="X70" s="66">
        <v>1</v>
      </c>
      <c r="Y70" s="66">
        <v>1</v>
      </c>
      <c r="Z70" s="66">
        <v>2</v>
      </c>
      <c r="AA70" s="66">
        <v>1</v>
      </c>
      <c r="AB70" s="66">
        <v>1</v>
      </c>
      <c r="AC70" s="66">
        <v>4</v>
      </c>
      <c r="AG70" s="65"/>
      <c r="AH70" s="65"/>
      <c r="AI70" s="65"/>
    </row>
    <row r="71" spans="1:35">
      <c r="A71" s="66">
        <v>21338</v>
      </c>
      <c r="B71" s="66">
        <v>1</v>
      </c>
      <c r="C71" s="66">
        <v>1999</v>
      </c>
      <c r="D71" s="66">
        <v>46</v>
      </c>
      <c r="E71" s="66">
        <v>39</v>
      </c>
      <c r="F71" s="66">
        <v>53</v>
      </c>
      <c r="G71" s="66"/>
      <c r="J71" s="66">
        <v>3</v>
      </c>
      <c r="K71" s="66">
        <v>2</v>
      </c>
      <c r="L71" s="66">
        <v>3</v>
      </c>
      <c r="M71" s="66">
        <v>1</v>
      </c>
      <c r="N71" s="66">
        <v>1</v>
      </c>
      <c r="O71" s="66">
        <v>4</v>
      </c>
      <c r="P71" s="66">
        <v>4</v>
      </c>
      <c r="Q71" s="66">
        <v>1</v>
      </c>
      <c r="R71" s="66">
        <v>2</v>
      </c>
      <c r="S71" s="66">
        <v>1</v>
      </c>
      <c r="T71" s="66">
        <v>1</v>
      </c>
      <c r="U71" s="66">
        <v>2</v>
      </c>
      <c r="V71" s="66">
        <v>3</v>
      </c>
      <c r="W71" s="66">
        <v>4</v>
      </c>
      <c r="X71" s="66">
        <v>3</v>
      </c>
      <c r="Y71" s="66">
        <v>2</v>
      </c>
      <c r="Z71" s="66">
        <v>3</v>
      </c>
      <c r="AA71" s="66">
        <v>1</v>
      </c>
      <c r="AB71" s="66">
        <v>1</v>
      </c>
      <c r="AC71" s="66">
        <v>4</v>
      </c>
      <c r="AG71" s="65"/>
      <c r="AH71" s="65"/>
      <c r="AI71" s="65"/>
    </row>
    <row r="72" spans="1:35">
      <c r="A72" s="66">
        <v>21341</v>
      </c>
      <c r="B72" s="66">
        <v>0</v>
      </c>
      <c r="C72" s="66">
        <v>1998</v>
      </c>
      <c r="D72" s="66">
        <v>50</v>
      </c>
      <c r="E72" s="66">
        <v>43</v>
      </c>
      <c r="F72" s="66">
        <v>57</v>
      </c>
      <c r="G72" s="66"/>
      <c r="J72" s="66">
        <v>3</v>
      </c>
      <c r="K72" s="66">
        <v>2</v>
      </c>
      <c r="L72" s="66">
        <v>3</v>
      </c>
      <c r="M72" s="66">
        <v>1</v>
      </c>
      <c r="N72" s="66">
        <v>1</v>
      </c>
      <c r="O72" s="66">
        <v>4</v>
      </c>
      <c r="P72" s="66">
        <v>3</v>
      </c>
      <c r="Q72" s="66">
        <v>3</v>
      </c>
      <c r="R72" s="66">
        <v>3</v>
      </c>
      <c r="S72" s="66">
        <v>2</v>
      </c>
      <c r="T72" s="66">
        <v>1</v>
      </c>
      <c r="U72" s="66">
        <v>3</v>
      </c>
      <c r="V72" s="66">
        <v>3</v>
      </c>
      <c r="W72" s="66">
        <v>4</v>
      </c>
      <c r="X72" s="66">
        <v>2</v>
      </c>
      <c r="Y72" s="66">
        <v>3</v>
      </c>
      <c r="Z72" s="66">
        <v>2</v>
      </c>
      <c r="AA72" s="66">
        <v>1</v>
      </c>
      <c r="AB72" s="66">
        <v>2</v>
      </c>
      <c r="AC72" s="66">
        <v>4</v>
      </c>
      <c r="AG72" s="65"/>
      <c r="AH72" s="65"/>
      <c r="AI72" s="65"/>
    </row>
    <row r="73" spans="1:35">
      <c r="A73" s="66">
        <v>21344</v>
      </c>
      <c r="B73" s="66">
        <v>0</v>
      </c>
      <c r="C73" s="66">
        <v>1999</v>
      </c>
      <c r="D73" s="66">
        <v>44</v>
      </c>
      <c r="E73" s="66">
        <v>37</v>
      </c>
      <c r="F73" s="66">
        <v>51</v>
      </c>
      <c r="G73" s="66"/>
      <c r="J73" s="66">
        <v>3</v>
      </c>
      <c r="K73" s="66">
        <v>1</v>
      </c>
      <c r="L73" s="66">
        <v>1</v>
      </c>
      <c r="M73" s="66">
        <v>1</v>
      </c>
      <c r="N73" s="66">
        <v>1</v>
      </c>
      <c r="O73" s="66">
        <v>4</v>
      </c>
      <c r="P73" s="66">
        <v>3</v>
      </c>
      <c r="Q73" s="66">
        <v>3</v>
      </c>
      <c r="R73" s="66">
        <v>2</v>
      </c>
      <c r="S73" s="66">
        <v>2</v>
      </c>
      <c r="T73" s="66">
        <v>1</v>
      </c>
      <c r="U73" s="66">
        <v>1</v>
      </c>
      <c r="V73" s="66">
        <v>3</v>
      </c>
      <c r="W73" s="66">
        <v>4</v>
      </c>
      <c r="X73" s="66">
        <v>4</v>
      </c>
      <c r="Y73" s="66">
        <v>3</v>
      </c>
      <c r="Z73" s="66">
        <v>3</v>
      </c>
      <c r="AA73" s="66">
        <v>1</v>
      </c>
      <c r="AB73" s="66">
        <v>1</v>
      </c>
      <c r="AC73" s="66">
        <v>2</v>
      </c>
      <c r="AG73" s="65"/>
      <c r="AH73" s="65"/>
      <c r="AI73" s="65"/>
    </row>
    <row r="74" spans="1:35">
      <c r="A74" s="66">
        <v>21357</v>
      </c>
      <c r="B74" s="66">
        <v>0</v>
      </c>
      <c r="C74" s="66">
        <v>1999</v>
      </c>
      <c r="D74" s="66">
        <v>40</v>
      </c>
      <c r="E74" s="66">
        <v>33</v>
      </c>
      <c r="F74" s="66">
        <v>47</v>
      </c>
      <c r="G74" s="66"/>
      <c r="J74" s="66">
        <v>2</v>
      </c>
      <c r="K74" s="66">
        <v>2</v>
      </c>
      <c r="L74" s="66">
        <v>1</v>
      </c>
      <c r="M74" s="66">
        <v>1</v>
      </c>
      <c r="N74" s="66">
        <v>1</v>
      </c>
      <c r="O74" s="66">
        <v>2</v>
      </c>
      <c r="P74" s="66">
        <v>2</v>
      </c>
      <c r="Q74" s="66">
        <v>3</v>
      </c>
      <c r="R74" s="66">
        <v>3</v>
      </c>
      <c r="S74" s="66">
        <v>2</v>
      </c>
      <c r="T74" s="66">
        <v>1</v>
      </c>
      <c r="U74" s="66">
        <v>3</v>
      </c>
      <c r="V74" s="66">
        <v>3</v>
      </c>
      <c r="W74" s="66">
        <v>2</v>
      </c>
      <c r="X74" s="66">
        <v>3</v>
      </c>
      <c r="Y74" s="66">
        <v>2</v>
      </c>
      <c r="Z74" s="66">
        <v>2</v>
      </c>
      <c r="AA74" s="66">
        <v>1</v>
      </c>
      <c r="AB74" s="66">
        <v>3</v>
      </c>
      <c r="AC74" s="66">
        <v>1</v>
      </c>
      <c r="AG74" s="65"/>
      <c r="AH74" s="65"/>
      <c r="AI74" s="65"/>
    </row>
    <row r="75" spans="1:35">
      <c r="A75" s="66">
        <v>21448</v>
      </c>
      <c r="B75" s="66">
        <v>1</v>
      </c>
      <c r="C75" s="66">
        <v>1998</v>
      </c>
      <c r="D75" s="66">
        <v>41</v>
      </c>
      <c r="E75" s="66">
        <v>34</v>
      </c>
      <c r="F75" s="66">
        <v>48</v>
      </c>
      <c r="G75" s="66"/>
      <c r="J75" s="66">
        <v>2</v>
      </c>
      <c r="K75" s="66">
        <v>4</v>
      </c>
      <c r="L75" s="66">
        <v>1</v>
      </c>
      <c r="M75" s="66">
        <v>1</v>
      </c>
      <c r="N75" s="66">
        <v>1</v>
      </c>
      <c r="O75" s="66">
        <v>1</v>
      </c>
      <c r="P75" s="66">
        <v>1</v>
      </c>
      <c r="Q75" s="66">
        <v>1</v>
      </c>
      <c r="R75" s="66">
        <v>1</v>
      </c>
      <c r="S75" s="66">
        <v>1</v>
      </c>
      <c r="T75" s="66">
        <v>1</v>
      </c>
      <c r="U75" s="66">
        <v>1</v>
      </c>
      <c r="V75" s="66">
        <v>3</v>
      </c>
      <c r="W75" s="66">
        <v>3</v>
      </c>
      <c r="X75" s="66">
        <v>3</v>
      </c>
      <c r="Y75" s="66">
        <v>4</v>
      </c>
      <c r="Z75" s="66">
        <v>4</v>
      </c>
      <c r="AA75" s="66">
        <v>3</v>
      </c>
      <c r="AB75" s="66">
        <v>2</v>
      </c>
      <c r="AC75" s="66">
        <v>3</v>
      </c>
      <c r="AG75" s="65"/>
      <c r="AH75" s="65"/>
      <c r="AI75" s="65"/>
    </row>
    <row r="76" spans="1:35">
      <c r="A76" s="66">
        <v>21449</v>
      </c>
      <c r="B76" s="66">
        <v>0</v>
      </c>
      <c r="C76" s="66">
        <v>1999</v>
      </c>
      <c r="D76" s="66">
        <v>28</v>
      </c>
      <c r="E76" s="66">
        <v>21</v>
      </c>
      <c r="F76" s="66">
        <v>35</v>
      </c>
      <c r="G76" s="66"/>
      <c r="J76" s="66">
        <v>1</v>
      </c>
      <c r="K76" s="66">
        <v>1</v>
      </c>
      <c r="L76" s="66">
        <v>1</v>
      </c>
      <c r="M76" s="66">
        <v>1</v>
      </c>
      <c r="N76" s="66">
        <v>1</v>
      </c>
      <c r="O76" s="66">
        <v>2</v>
      </c>
      <c r="P76" s="66">
        <v>2</v>
      </c>
      <c r="Q76" s="66">
        <v>1</v>
      </c>
      <c r="R76" s="66">
        <v>2</v>
      </c>
      <c r="S76" s="66">
        <v>2</v>
      </c>
      <c r="T76" s="66">
        <v>1</v>
      </c>
      <c r="U76" s="66">
        <v>2</v>
      </c>
      <c r="V76" s="66">
        <v>2</v>
      </c>
      <c r="W76" s="66">
        <v>2</v>
      </c>
      <c r="X76" s="66">
        <v>2</v>
      </c>
      <c r="Y76" s="66">
        <v>1</v>
      </c>
      <c r="Z76" s="66">
        <v>1</v>
      </c>
      <c r="AA76" s="66">
        <v>1</v>
      </c>
      <c r="AB76" s="66">
        <v>1</v>
      </c>
      <c r="AC76" s="66">
        <v>1</v>
      </c>
      <c r="AG76" s="65"/>
      <c r="AH76" s="65"/>
      <c r="AI76" s="65"/>
    </row>
    <row r="77" spans="1:35">
      <c r="A77" s="66">
        <v>21465</v>
      </c>
      <c r="B77" s="66">
        <v>0</v>
      </c>
      <c r="C77" s="66">
        <v>1998</v>
      </c>
      <c r="D77" s="66">
        <v>48</v>
      </c>
      <c r="E77" s="66">
        <v>41</v>
      </c>
      <c r="F77" s="66">
        <v>55</v>
      </c>
      <c r="G77" s="66"/>
      <c r="J77" s="66">
        <v>2</v>
      </c>
      <c r="K77" s="66">
        <v>4</v>
      </c>
      <c r="L77" s="66">
        <v>1</v>
      </c>
      <c r="M77" s="66">
        <v>4</v>
      </c>
      <c r="N77" s="66">
        <v>1</v>
      </c>
      <c r="O77" s="66">
        <v>1</v>
      </c>
      <c r="P77" s="66">
        <v>2</v>
      </c>
      <c r="Q77" s="66">
        <v>4</v>
      </c>
      <c r="R77" s="66">
        <v>2</v>
      </c>
      <c r="S77" s="66">
        <v>1</v>
      </c>
      <c r="T77" s="66">
        <v>1</v>
      </c>
      <c r="U77" s="66">
        <v>2</v>
      </c>
      <c r="V77" s="66">
        <v>3</v>
      </c>
      <c r="W77" s="66">
        <v>3</v>
      </c>
      <c r="X77" s="66">
        <v>4</v>
      </c>
      <c r="Y77" s="66">
        <v>3</v>
      </c>
      <c r="Z77" s="66">
        <v>4</v>
      </c>
      <c r="AA77" s="66">
        <v>1</v>
      </c>
      <c r="AB77" s="66">
        <v>2</v>
      </c>
      <c r="AC77" s="66">
        <v>3</v>
      </c>
      <c r="AG77" s="65"/>
      <c r="AH77" s="65"/>
      <c r="AI77" s="65"/>
    </row>
    <row r="78" spans="1:35">
      <c r="A78" s="66">
        <v>21506</v>
      </c>
      <c r="B78" s="66">
        <v>1</v>
      </c>
      <c r="C78" s="66">
        <v>1999</v>
      </c>
      <c r="D78" s="66">
        <v>40</v>
      </c>
      <c r="E78" s="66">
        <v>33</v>
      </c>
      <c r="F78" s="66">
        <v>47</v>
      </c>
      <c r="G78" s="66"/>
      <c r="J78" s="66">
        <v>1</v>
      </c>
      <c r="K78" s="66">
        <v>2</v>
      </c>
      <c r="L78" s="66">
        <v>2</v>
      </c>
      <c r="M78" s="66">
        <v>2</v>
      </c>
      <c r="N78" s="66">
        <v>1</v>
      </c>
      <c r="O78" s="66">
        <v>3</v>
      </c>
      <c r="P78" s="66">
        <v>2</v>
      </c>
      <c r="Q78" s="66">
        <v>2</v>
      </c>
      <c r="R78" s="66">
        <v>1</v>
      </c>
      <c r="S78" s="66">
        <v>2</v>
      </c>
      <c r="T78" s="66">
        <v>1</v>
      </c>
      <c r="U78" s="66">
        <v>2</v>
      </c>
      <c r="V78" s="66">
        <v>3</v>
      </c>
      <c r="W78" s="66">
        <v>3</v>
      </c>
      <c r="X78" s="66">
        <v>2</v>
      </c>
      <c r="Y78" s="66">
        <v>2</v>
      </c>
      <c r="Z78" s="66">
        <v>3</v>
      </c>
      <c r="AA78" s="66">
        <v>1</v>
      </c>
      <c r="AB78" s="66">
        <v>1</v>
      </c>
      <c r="AC78" s="66">
        <v>4</v>
      </c>
      <c r="AG78" s="65"/>
      <c r="AH78" s="65"/>
      <c r="AI78" s="65"/>
    </row>
    <row r="79" spans="1:35">
      <c r="A79" s="66">
        <v>21510</v>
      </c>
      <c r="B79" s="66">
        <v>0</v>
      </c>
      <c r="C79" s="66">
        <v>1997</v>
      </c>
      <c r="D79" s="66">
        <v>35</v>
      </c>
      <c r="E79" s="66">
        <v>28</v>
      </c>
      <c r="F79" s="66">
        <v>42</v>
      </c>
      <c r="G79" s="66"/>
      <c r="J79" s="66">
        <v>1</v>
      </c>
      <c r="K79" s="66">
        <v>4</v>
      </c>
      <c r="L79" s="66">
        <v>1</v>
      </c>
      <c r="M79" s="66">
        <v>1</v>
      </c>
      <c r="N79" s="66">
        <v>4</v>
      </c>
      <c r="O79" s="66">
        <v>1</v>
      </c>
      <c r="P79" s="66">
        <v>1</v>
      </c>
      <c r="Q79" s="66">
        <v>2</v>
      </c>
      <c r="R79" s="66">
        <v>1</v>
      </c>
      <c r="S79" s="66">
        <v>1</v>
      </c>
      <c r="T79" s="66">
        <v>1</v>
      </c>
      <c r="U79" s="66">
        <v>1</v>
      </c>
      <c r="V79" s="66">
        <v>1</v>
      </c>
      <c r="W79" s="66">
        <v>1</v>
      </c>
      <c r="X79" s="66">
        <v>1</v>
      </c>
      <c r="Y79" s="66">
        <v>4</v>
      </c>
      <c r="Z79" s="66">
        <v>4</v>
      </c>
      <c r="AA79" s="66">
        <v>2</v>
      </c>
      <c r="AB79" s="66">
        <v>2</v>
      </c>
      <c r="AC79" s="66">
        <v>1</v>
      </c>
      <c r="AG79" s="65"/>
      <c r="AH79" s="65"/>
      <c r="AI79" s="65"/>
    </row>
    <row r="80" spans="1:35">
      <c r="A80" s="66">
        <v>21278</v>
      </c>
      <c r="B80" s="66">
        <v>0</v>
      </c>
      <c r="C80" s="66">
        <v>1998</v>
      </c>
      <c r="D80" s="66">
        <v>38</v>
      </c>
      <c r="E80" s="66">
        <v>31</v>
      </c>
      <c r="F80" s="66">
        <v>45</v>
      </c>
      <c r="G80" s="66"/>
      <c r="J80" s="66">
        <v>2</v>
      </c>
      <c r="K80" s="66">
        <v>1</v>
      </c>
      <c r="L80" s="66">
        <v>1</v>
      </c>
      <c r="M80" s="66">
        <v>1</v>
      </c>
      <c r="N80" s="66">
        <v>1</v>
      </c>
      <c r="O80" s="66">
        <v>3</v>
      </c>
      <c r="P80" s="66">
        <v>3</v>
      </c>
      <c r="Q80" s="66">
        <v>1</v>
      </c>
      <c r="R80" s="66">
        <v>1</v>
      </c>
      <c r="S80" s="66">
        <v>1</v>
      </c>
      <c r="T80" s="66">
        <v>1</v>
      </c>
      <c r="U80" s="66">
        <v>1</v>
      </c>
      <c r="V80" s="66">
        <v>3</v>
      </c>
      <c r="W80" s="66">
        <v>4</v>
      </c>
      <c r="X80" s="66">
        <v>3</v>
      </c>
      <c r="Y80" s="66">
        <v>3</v>
      </c>
      <c r="Z80" s="66">
        <v>4</v>
      </c>
      <c r="AA80" s="66">
        <v>1</v>
      </c>
      <c r="AB80" s="66">
        <v>2</v>
      </c>
      <c r="AC80" s="66">
        <v>1</v>
      </c>
      <c r="AG80" s="65"/>
      <c r="AH80" s="65"/>
      <c r="AI80" s="65"/>
    </row>
    <row r="81" spans="1:35">
      <c r="A81" s="66">
        <v>21523</v>
      </c>
      <c r="B81" s="66">
        <v>1</v>
      </c>
      <c r="C81" s="66">
        <v>1998</v>
      </c>
      <c r="D81" s="66">
        <v>33</v>
      </c>
      <c r="E81" s="66">
        <v>26</v>
      </c>
      <c r="F81" s="66">
        <v>40</v>
      </c>
      <c r="G81" s="66"/>
      <c r="J81" s="66">
        <v>1</v>
      </c>
      <c r="K81" s="66">
        <v>1</v>
      </c>
      <c r="L81" s="66">
        <v>1</v>
      </c>
      <c r="M81" s="66">
        <v>2</v>
      </c>
      <c r="N81" s="66">
        <v>1</v>
      </c>
      <c r="O81" s="66">
        <v>1</v>
      </c>
      <c r="P81" s="66">
        <v>1</v>
      </c>
      <c r="Q81" s="66">
        <v>1</v>
      </c>
      <c r="R81" s="66">
        <v>2</v>
      </c>
      <c r="S81" s="66">
        <v>1</v>
      </c>
      <c r="T81" s="66">
        <v>1</v>
      </c>
      <c r="U81" s="66">
        <v>2</v>
      </c>
      <c r="V81" s="66">
        <v>3</v>
      </c>
      <c r="W81" s="66">
        <v>3</v>
      </c>
      <c r="X81" s="66">
        <v>2</v>
      </c>
      <c r="Y81" s="66">
        <v>3</v>
      </c>
      <c r="Z81" s="66">
        <v>2</v>
      </c>
      <c r="AA81" s="66">
        <v>1</v>
      </c>
      <c r="AB81" s="66">
        <v>1</v>
      </c>
      <c r="AC81" s="66">
        <v>3</v>
      </c>
      <c r="AG81" s="65"/>
      <c r="AH81" s="65"/>
      <c r="AI81" s="65"/>
    </row>
    <row r="82" spans="1:35">
      <c r="A82" s="66">
        <v>21529</v>
      </c>
      <c r="B82" s="66">
        <v>0</v>
      </c>
      <c r="C82" s="66">
        <v>1998</v>
      </c>
      <c r="D82" s="66">
        <v>35</v>
      </c>
      <c r="E82" s="66">
        <v>28</v>
      </c>
      <c r="F82" s="66">
        <v>42</v>
      </c>
      <c r="G82" s="66"/>
      <c r="J82" s="66">
        <v>2</v>
      </c>
      <c r="K82" s="66">
        <v>2</v>
      </c>
      <c r="L82" s="66">
        <v>2</v>
      </c>
      <c r="M82" s="66">
        <v>2</v>
      </c>
      <c r="N82" s="66">
        <v>1</v>
      </c>
      <c r="O82" s="66">
        <v>1</v>
      </c>
      <c r="P82" s="66">
        <v>1</v>
      </c>
      <c r="Q82" s="66">
        <v>2</v>
      </c>
      <c r="R82" s="66">
        <v>1</v>
      </c>
      <c r="S82" s="66">
        <v>2</v>
      </c>
      <c r="T82" s="66">
        <v>1</v>
      </c>
      <c r="U82" s="66">
        <v>2</v>
      </c>
      <c r="V82" s="66">
        <v>3</v>
      </c>
      <c r="W82" s="66">
        <v>3</v>
      </c>
      <c r="X82" s="66">
        <v>2</v>
      </c>
      <c r="Y82" s="66">
        <v>2</v>
      </c>
      <c r="Z82" s="66">
        <v>3</v>
      </c>
      <c r="AA82" s="66">
        <v>1</v>
      </c>
      <c r="AB82" s="66">
        <v>1</v>
      </c>
      <c r="AC82" s="66">
        <v>1</v>
      </c>
      <c r="AG82" s="65"/>
      <c r="AH82" s="65"/>
      <c r="AI82" s="65"/>
    </row>
    <row r="83" spans="1:35">
      <c r="A83" s="66">
        <v>21493</v>
      </c>
      <c r="B83" s="66">
        <v>1</v>
      </c>
      <c r="C83" s="66">
        <v>1997</v>
      </c>
      <c r="D83" s="66">
        <v>22</v>
      </c>
      <c r="E83" s="66">
        <v>15</v>
      </c>
      <c r="F83" s="66">
        <v>29</v>
      </c>
      <c r="G83" s="66"/>
      <c r="J83" s="66">
        <v>1</v>
      </c>
      <c r="K83" s="66">
        <v>1</v>
      </c>
      <c r="L83" s="66">
        <v>1</v>
      </c>
      <c r="M83" s="66">
        <v>1</v>
      </c>
      <c r="N83" s="66">
        <v>1</v>
      </c>
      <c r="O83" s="66">
        <v>1</v>
      </c>
      <c r="P83" s="66">
        <v>1</v>
      </c>
      <c r="Q83" s="66">
        <v>1</v>
      </c>
      <c r="R83" s="66">
        <v>1</v>
      </c>
      <c r="S83" s="66">
        <v>1</v>
      </c>
      <c r="T83" s="66">
        <v>1</v>
      </c>
      <c r="U83" s="66">
        <v>1</v>
      </c>
      <c r="V83" s="66">
        <v>1</v>
      </c>
      <c r="W83" s="66">
        <v>1</v>
      </c>
      <c r="X83" s="66">
        <v>1</v>
      </c>
      <c r="Y83" s="66">
        <v>1</v>
      </c>
      <c r="Z83" s="66">
        <v>3</v>
      </c>
      <c r="AA83" s="66">
        <v>1</v>
      </c>
      <c r="AB83" s="66">
        <v>1</v>
      </c>
      <c r="AC83" s="66">
        <v>1</v>
      </c>
      <c r="AG83" s="65"/>
      <c r="AH83" s="65"/>
      <c r="AI83" s="65"/>
    </row>
    <row r="84" spans="1:35">
      <c r="A84" s="66">
        <v>21553</v>
      </c>
      <c r="B84" s="66">
        <v>0</v>
      </c>
      <c r="C84" s="66">
        <v>1999</v>
      </c>
      <c r="D84" s="66">
        <v>59</v>
      </c>
      <c r="E84" s="66">
        <v>52</v>
      </c>
      <c r="F84" s="66">
        <v>66</v>
      </c>
      <c r="G84" s="66"/>
      <c r="J84" s="66">
        <v>4</v>
      </c>
      <c r="K84" s="66">
        <v>4</v>
      </c>
      <c r="L84" s="66">
        <v>4</v>
      </c>
      <c r="M84" s="66">
        <v>2</v>
      </c>
      <c r="N84" s="66">
        <v>3</v>
      </c>
      <c r="O84" s="66">
        <v>4</v>
      </c>
      <c r="P84" s="66">
        <v>3</v>
      </c>
      <c r="Q84" s="66">
        <v>4</v>
      </c>
      <c r="R84" s="66">
        <v>1</v>
      </c>
      <c r="S84" s="66">
        <v>3</v>
      </c>
      <c r="T84" s="66">
        <v>1</v>
      </c>
      <c r="U84" s="66">
        <v>4</v>
      </c>
      <c r="V84" s="66">
        <v>3</v>
      </c>
      <c r="W84" s="66">
        <v>3</v>
      </c>
      <c r="X84" s="66">
        <v>4</v>
      </c>
      <c r="Y84" s="66">
        <v>3</v>
      </c>
      <c r="Z84" s="66">
        <v>3</v>
      </c>
      <c r="AA84" s="66">
        <v>1</v>
      </c>
      <c r="AB84" s="66">
        <v>1</v>
      </c>
      <c r="AC84" s="66">
        <v>4</v>
      </c>
      <c r="AG84" s="65"/>
      <c r="AH84" s="65"/>
      <c r="AI84" s="65"/>
    </row>
    <row r="85" spans="1:35">
      <c r="A85" s="66">
        <v>21562</v>
      </c>
      <c r="B85" s="66">
        <v>0</v>
      </c>
      <c r="C85" s="66">
        <v>1995</v>
      </c>
      <c r="D85" s="66">
        <v>26</v>
      </c>
      <c r="E85" s="66">
        <v>19</v>
      </c>
      <c r="F85" s="66">
        <v>33</v>
      </c>
      <c r="G85" s="66"/>
      <c r="J85" s="66">
        <v>1</v>
      </c>
      <c r="K85" s="66">
        <v>1</v>
      </c>
      <c r="L85" s="66">
        <v>1</v>
      </c>
      <c r="M85" s="66">
        <v>1</v>
      </c>
      <c r="N85" s="66">
        <v>1</v>
      </c>
      <c r="O85" s="66">
        <v>1</v>
      </c>
      <c r="P85" s="66">
        <v>1</v>
      </c>
      <c r="Q85" s="66">
        <v>1</v>
      </c>
      <c r="R85" s="66">
        <v>1</v>
      </c>
      <c r="S85" s="66">
        <v>1</v>
      </c>
      <c r="T85" s="66">
        <v>1</v>
      </c>
      <c r="U85" s="66">
        <v>1</v>
      </c>
      <c r="V85" s="66">
        <v>2</v>
      </c>
      <c r="W85" s="66">
        <v>3</v>
      </c>
      <c r="X85" s="66">
        <v>3</v>
      </c>
      <c r="Y85" s="66">
        <v>1</v>
      </c>
      <c r="Z85" s="66">
        <v>2</v>
      </c>
      <c r="AA85" s="66">
        <v>1</v>
      </c>
      <c r="AB85" s="66">
        <v>1</v>
      </c>
      <c r="AC85" s="66">
        <v>1</v>
      </c>
      <c r="AG85" s="65"/>
      <c r="AH85" s="65"/>
      <c r="AI85" s="65"/>
    </row>
    <row r="86" spans="1:35">
      <c r="A86" s="66">
        <v>21575</v>
      </c>
      <c r="B86" s="66">
        <v>0</v>
      </c>
      <c r="C86" s="66">
        <v>2000</v>
      </c>
      <c r="D86" s="66">
        <v>36</v>
      </c>
      <c r="E86" s="66">
        <v>29</v>
      </c>
      <c r="F86" s="66">
        <v>43</v>
      </c>
      <c r="G86" s="66"/>
      <c r="J86" s="66">
        <v>2</v>
      </c>
      <c r="K86" s="66">
        <v>1</v>
      </c>
      <c r="L86" s="66">
        <v>1</v>
      </c>
      <c r="M86" s="66">
        <v>1</v>
      </c>
      <c r="N86" s="66">
        <v>1</v>
      </c>
      <c r="O86" s="66">
        <v>2</v>
      </c>
      <c r="P86" s="66">
        <v>1</v>
      </c>
      <c r="Q86" s="66">
        <v>1</v>
      </c>
      <c r="R86" s="66">
        <v>1</v>
      </c>
      <c r="S86" s="66">
        <v>2</v>
      </c>
      <c r="T86" s="66">
        <v>1</v>
      </c>
      <c r="U86" s="66">
        <v>3</v>
      </c>
      <c r="V86" s="66">
        <v>2</v>
      </c>
      <c r="W86" s="66">
        <v>3</v>
      </c>
      <c r="X86" s="66">
        <v>3</v>
      </c>
      <c r="Y86" s="66">
        <v>3</v>
      </c>
      <c r="Z86" s="66">
        <v>4</v>
      </c>
      <c r="AA86" s="66">
        <v>1</v>
      </c>
      <c r="AB86" s="66">
        <v>1</v>
      </c>
      <c r="AC86" s="66">
        <v>2</v>
      </c>
      <c r="AG86" s="65"/>
      <c r="AH86" s="65"/>
      <c r="AI86" s="65"/>
    </row>
    <row r="87" spans="1:35">
      <c r="A87" s="66">
        <v>21652</v>
      </c>
      <c r="B87" s="66">
        <v>0</v>
      </c>
      <c r="C87" s="66">
        <v>1999</v>
      </c>
      <c r="D87" s="66">
        <v>51</v>
      </c>
      <c r="E87" s="66">
        <v>44</v>
      </c>
      <c r="F87" s="66">
        <v>58</v>
      </c>
      <c r="G87" s="66"/>
      <c r="J87" s="66">
        <v>1</v>
      </c>
      <c r="K87" s="66">
        <v>2</v>
      </c>
      <c r="L87" s="66">
        <v>2</v>
      </c>
      <c r="M87" s="66">
        <v>3</v>
      </c>
      <c r="N87" s="66">
        <v>3</v>
      </c>
      <c r="O87" s="66">
        <v>4</v>
      </c>
      <c r="P87" s="66">
        <v>4</v>
      </c>
      <c r="Q87" s="66">
        <v>2</v>
      </c>
      <c r="R87" s="66">
        <v>4</v>
      </c>
      <c r="S87" s="66">
        <v>3</v>
      </c>
      <c r="T87" s="66">
        <v>1</v>
      </c>
      <c r="U87" s="66">
        <v>3</v>
      </c>
      <c r="V87" s="66">
        <v>3</v>
      </c>
      <c r="W87" s="66">
        <v>4</v>
      </c>
      <c r="X87" s="66">
        <v>2</v>
      </c>
      <c r="Y87" s="66">
        <v>2</v>
      </c>
      <c r="Z87" s="66">
        <v>2</v>
      </c>
      <c r="AA87" s="66">
        <v>2</v>
      </c>
      <c r="AB87" s="66">
        <v>2</v>
      </c>
      <c r="AC87" s="66">
        <v>2</v>
      </c>
      <c r="AG87" s="65"/>
      <c r="AH87" s="65"/>
      <c r="AI87" s="65"/>
    </row>
    <row r="88" spans="1:35">
      <c r="A88" s="66">
        <v>21475</v>
      </c>
      <c r="B88" s="66">
        <v>0</v>
      </c>
      <c r="C88" s="66">
        <v>1996</v>
      </c>
      <c r="D88" s="66">
        <v>37</v>
      </c>
      <c r="E88" s="66">
        <v>30</v>
      </c>
      <c r="F88" s="66">
        <v>44</v>
      </c>
      <c r="G88" s="66"/>
      <c r="J88" s="66">
        <v>2</v>
      </c>
      <c r="K88" s="66">
        <v>2</v>
      </c>
      <c r="L88" s="66">
        <v>2</v>
      </c>
      <c r="M88" s="66">
        <v>2</v>
      </c>
      <c r="N88" s="66">
        <v>1</v>
      </c>
      <c r="O88" s="66">
        <v>1</v>
      </c>
      <c r="P88" s="66">
        <v>3</v>
      </c>
      <c r="Q88" s="66">
        <v>2</v>
      </c>
      <c r="R88" s="66">
        <v>1</v>
      </c>
      <c r="S88" s="66">
        <v>2</v>
      </c>
      <c r="T88" s="66">
        <v>1</v>
      </c>
      <c r="U88" s="66">
        <v>1</v>
      </c>
      <c r="V88" s="66">
        <v>1</v>
      </c>
      <c r="W88" s="66">
        <v>2</v>
      </c>
      <c r="X88" s="66">
        <v>2</v>
      </c>
      <c r="Y88" s="66">
        <v>3</v>
      </c>
      <c r="Z88" s="66">
        <v>4</v>
      </c>
      <c r="AA88" s="66">
        <v>2</v>
      </c>
      <c r="AB88" s="66">
        <v>1</v>
      </c>
      <c r="AC88" s="66">
        <v>2</v>
      </c>
      <c r="AG88" s="65"/>
      <c r="AH88" s="65"/>
      <c r="AI88" s="65"/>
    </row>
    <row r="89" spans="1:35">
      <c r="A89" s="66">
        <v>21839</v>
      </c>
      <c r="B89" s="66">
        <v>1</v>
      </c>
      <c r="C89" s="66">
        <v>1996</v>
      </c>
      <c r="D89" s="66">
        <v>38</v>
      </c>
      <c r="E89" s="66">
        <v>31</v>
      </c>
      <c r="F89" s="66">
        <v>45</v>
      </c>
      <c r="G89" s="66"/>
      <c r="J89" s="66">
        <v>2</v>
      </c>
      <c r="K89" s="66">
        <v>4</v>
      </c>
      <c r="L89" s="66">
        <v>1</v>
      </c>
      <c r="M89" s="66">
        <v>1</v>
      </c>
      <c r="N89" s="66">
        <v>1</v>
      </c>
      <c r="O89" s="66">
        <v>2</v>
      </c>
      <c r="P89" s="66">
        <v>3</v>
      </c>
      <c r="Q89" s="66">
        <v>1</v>
      </c>
      <c r="R89" s="66">
        <v>1</v>
      </c>
      <c r="S89" s="66">
        <v>1</v>
      </c>
      <c r="T89" s="66">
        <v>1</v>
      </c>
      <c r="U89" s="66">
        <v>1</v>
      </c>
      <c r="V89" s="66">
        <v>3</v>
      </c>
      <c r="W89" s="66">
        <v>3</v>
      </c>
      <c r="X89" s="66">
        <v>2</v>
      </c>
      <c r="Y89" s="66">
        <v>2</v>
      </c>
      <c r="Z89" s="66">
        <v>3</v>
      </c>
      <c r="AA89" s="66">
        <v>1</v>
      </c>
      <c r="AB89" s="66">
        <v>1</v>
      </c>
      <c r="AC89" s="66">
        <v>4</v>
      </c>
      <c r="AG89" s="65"/>
      <c r="AH89" s="65"/>
      <c r="AI89" s="65"/>
    </row>
    <row r="90" spans="1:35">
      <c r="A90" s="66">
        <v>22001</v>
      </c>
      <c r="B90" s="66">
        <v>0</v>
      </c>
      <c r="C90" s="66">
        <v>2001</v>
      </c>
      <c r="D90" s="66">
        <v>52</v>
      </c>
      <c r="E90" s="66">
        <v>45</v>
      </c>
      <c r="F90" s="66">
        <v>59</v>
      </c>
      <c r="G90" s="66"/>
      <c r="J90" s="66">
        <v>2</v>
      </c>
      <c r="K90" s="66">
        <v>2</v>
      </c>
      <c r="L90" s="66">
        <v>2</v>
      </c>
      <c r="M90" s="66">
        <v>2</v>
      </c>
      <c r="N90" s="66">
        <v>2</v>
      </c>
      <c r="O90" s="66">
        <v>4</v>
      </c>
      <c r="P90" s="66">
        <v>4</v>
      </c>
      <c r="Q90" s="66">
        <v>4</v>
      </c>
      <c r="R90" s="66">
        <v>1</v>
      </c>
      <c r="S90" s="66">
        <v>3</v>
      </c>
      <c r="T90" s="66">
        <v>3</v>
      </c>
      <c r="U90" s="66">
        <v>3</v>
      </c>
      <c r="V90" s="66">
        <v>3</v>
      </c>
      <c r="W90" s="66">
        <v>3</v>
      </c>
      <c r="X90" s="66">
        <v>3</v>
      </c>
      <c r="Y90" s="66">
        <v>2</v>
      </c>
      <c r="Z90" s="66">
        <v>2</v>
      </c>
      <c r="AA90" s="66">
        <v>2</v>
      </c>
      <c r="AB90" s="66">
        <v>2</v>
      </c>
      <c r="AC90" s="66">
        <v>3</v>
      </c>
      <c r="AG90" s="65"/>
      <c r="AH90" s="65"/>
      <c r="AI90" s="65"/>
    </row>
    <row r="91" spans="1:35">
      <c r="A91" s="66">
        <v>22038</v>
      </c>
      <c r="B91" s="66">
        <v>0</v>
      </c>
      <c r="C91" s="66">
        <v>1998</v>
      </c>
      <c r="D91" s="66">
        <v>31</v>
      </c>
      <c r="E91" s="66">
        <v>24</v>
      </c>
      <c r="F91" s="66">
        <v>38</v>
      </c>
      <c r="G91" s="66"/>
      <c r="J91" s="66">
        <v>1</v>
      </c>
      <c r="K91" s="66">
        <v>2</v>
      </c>
      <c r="L91" s="66">
        <v>2</v>
      </c>
      <c r="M91" s="66">
        <v>3</v>
      </c>
      <c r="N91" s="66">
        <v>1</v>
      </c>
      <c r="O91" s="66">
        <v>1</v>
      </c>
      <c r="P91" s="66">
        <v>1</v>
      </c>
      <c r="Q91" s="66">
        <v>1</v>
      </c>
      <c r="R91" s="66">
        <v>1</v>
      </c>
      <c r="S91" s="66">
        <v>1</v>
      </c>
      <c r="T91" s="66">
        <v>1</v>
      </c>
      <c r="U91" s="66">
        <v>1</v>
      </c>
      <c r="V91" s="66">
        <v>1</v>
      </c>
      <c r="W91" s="66">
        <v>1</v>
      </c>
      <c r="X91" s="66">
        <v>3</v>
      </c>
      <c r="Y91" s="66">
        <v>2</v>
      </c>
      <c r="Z91" s="66">
        <v>3</v>
      </c>
      <c r="AA91" s="66">
        <v>1</v>
      </c>
      <c r="AB91" s="66">
        <v>2</v>
      </c>
      <c r="AC91" s="66">
        <v>2</v>
      </c>
      <c r="AG91" s="65"/>
      <c r="AH91" s="65"/>
      <c r="AI91" s="65"/>
    </row>
    <row r="92" spans="1:35">
      <c r="A92" s="66">
        <v>22057</v>
      </c>
      <c r="B92" s="66">
        <v>0</v>
      </c>
      <c r="C92" s="66">
        <v>2001</v>
      </c>
      <c r="D92" s="66">
        <v>44</v>
      </c>
      <c r="E92" s="66">
        <v>37</v>
      </c>
      <c r="F92" s="66">
        <v>51</v>
      </c>
      <c r="G92" s="66"/>
      <c r="J92" s="66">
        <v>1</v>
      </c>
      <c r="K92" s="66">
        <v>2</v>
      </c>
      <c r="L92" s="66">
        <v>1</v>
      </c>
      <c r="M92" s="66">
        <v>1</v>
      </c>
      <c r="N92" s="66">
        <v>1</v>
      </c>
      <c r="O92" s="66">
        <v>3</v>
      </c>
      <c r="P92" s="66">
        <v>4</v>
      </c>
      <c r="Q92" s="66">
        <v>3</v>
      </c>
      <c r="R92" s="66">
        <v>1</v>
      </c>
      <c r="S92" s="66">
        <v>3</v>
      </c>
      <c r="T92" s="66">
        <v>1</v>
      </c>
      <c r="U92" s="66">
        <v>1</v>
      </c>
      <c r="V92" s="66">
        <v>3</v>
      </c>
      <c r="W92" s="66">
        <v>4</v>
      </c>
      <c r="X92" s="66">
        <v>4</v>
      </c>
      <c r="Y92" s="66">
        <v>3</v>
      </c>
      <c r="Z92" s="66">
        <v>3</v>
      </c>
      <c r="AA92" s="66">
        <v>1</v>
      </c>
      <c r="AB92" s="66">
        <v>1</v>
      </c>
      <c r="AC92" s="66">
        <v>3</v>
      </c>
      <c r="AG92" s="65"/>
      <c r="AH92" s="65"/>
      <c r="AI92" s="65"/>
    </row>
    <row r="93" spans="1:35">
      <c r="A93" s="66">
        <v>21669</v>
      </c>
      <c r="B93" s="66">
        <v>0</v>
      </c>
      <c r="C93" s="66">
        <v>1995</v>
      </c>
      <c r="D93" s="66">
        <v>39</v>
      </c>
      <c r="E93" s="66">
        <v>32</v>
      </c>
      <c r="F93" s="66">
        <v>46</v>
      </c>
      <c r="G93" s="66"/>
      <c r="J93" s="66">
        <v>1</v>
      </c>
      <c r="K93" s="66">
        <v>1</v>
      </c>
      <c r="L93" s="66">
        <v>1</v>
      </c>
      <c r="M93" s="66">
        <v>1</v>
      </c>
      <c r="N93" s="66">
        <v>1</v>
      </c>
      <c r="O93" s="66">
        <v>4</v>
      </c>
      <c r="P93" s="66">
        <v>4</v>
      </c>
      <c r="Q93" s="66">
        <v>1</v>
      </c>
      <c r="R93" s="66">
        <v>1</v>
      </c>
      <c r="S93" s="66">
        <v>1</v>
      </c>
      <c r="T93" s="66">
        <v>1</v>
      </c>
      <c r="U93" s="66">
        <v>1</v>
      </c>
      <c r="V93" s="66">
        <v>4</v>
      </c>
      <c r="W93" s="66">
        <v>3</v>
      </c>
      <c r="X93" s="66">
        <v>4</v>
      </c>
      <c r="Y93" s="66">
        <v>3</v>
      </c>
      <c r="Z93" s="66">
        <v>4</v>
      </c>
      <c r="AA93" s="66">
        <v>1</v>
      </c>
      <c r="AB93" s="66">
        <v>1</v>
      </c>
      <c r="AC93" s="66">
        <v>1</v>
      </c>
      <c r="AG93" s="65"/>
      <c r="AH93" s="65"/>
      <c r="AI93" s="65"/>
    </row>
    <row r="94" spans="1:35">
      <c r="A94" s="66">
        <v>22323</v>
      </c>
      <c r="B94" s="66">
        <v>0</v>
      </c>
      <c r="C94" s="66">
        <v>1998</v>
      </c>
      <c r="D94" s="66">
        <v>52</v>
      </c>
      <c r="E94" s="66">
        <v>45</v>
      </c>
      <c r="F94" s="66">
        <v>59</v>
      </c>
      <c r="G94" s="66"/>
      <c r="J94" s="66">
        <v>3</v>
      </c>
      <c r="K94" s="66">
        <v>3</v>
      </c>
      <c r="L94" s="66">
        <v>2</v>
      </c>
      <c r="M94" s="66">
        <v>3</v>
      </c>
      <c r="N94" s="66">
        <v>2</v>
      </c>
      <c r="O94" s="66">
        <v>4</v>
      </c>
      <c r="P94" s="66">
        <v>2</v>
      </c>
      <c r="Q94" s="66">
        <v>1</v>
      </c>
      <c r="R94" s="66">
        <v>2</v>
      </c>
      <c r="S94" s="66">
        <v>3</v>
      </c>
      <c r="T94" s="66">
        <v>1</v>
      </c>
      <c r="U94" s="66">
        <v>3</v>
      </c>
      <c r="V94" s="66">
        <v>3</v>
      </c>
      <c r="W94" s="66">
        <v>3</v>
      </c>
      <c r="X94" s="66">
        <v>3</v>
      </c>
      <c r="Y94" s="66">
        <v>3</v>
      </c>
      <c r="Z94" s="66">
        <v>3</v>
      </c>
      <c r="AA94" s="66">
        <v>2</v>
      </c>
      <c r="AB94" s="66">
        <v>2</v>
      </c>
      <c r="AC94" s="66">
        <v>4</v>
      </c>
      <c r="AG94" s="65"/>
      <c r="AH94" s="65"/>
      <c r="AI94" s="65"/>
    </row>
    <row r="95" spans="1:35">
      <c r="A95" s="66">
        <v>22394</v>
      </c>
      <c r="B95" s="66">
        <v>0</v>
      </c>
      <c r="C95" s="66">
        <v>1997</v>
      </c>
      <c r="D95" s="66">
        <v>30</v>
      </c>
      <c r="E95" s="66">
        <v>23</v>
      </c>
      <c r="F95" s="66">
        <v>37</v>
      </c>
      <c r="G95" s="66"/>
      <c r="J95" s="66">
        <v>1</v>
      </c>
      <c r="K95" s="66">
        <v>1</v>
      </c>
      <c r="L95" s="66">
        <v>1</v>
      </c>
      <c r="M95" s="66">
        <v>1</v>
      </c>
      <c r="N95" s="66">
        <v>1</v>
      </c>
      <c r="O95" s="66">
        <v>2</v>
      </c>
      <c r="P95" s="66">
        <v>2</v>
      </c>
      <c r="Q95" s="66">
        <v>2</v>
      </c>
      <c r="R95" s="66">
        <v>1</v>
      </c>
      <c r="S95" s="66">
        <v>1</v>
      </c>
      <c r="T95" s="66">
        <v>1</v>
      </c>
      <c r="U95" s="66">
        <v>1</v>
      </c>
      <c r="V95" s="66">
        <v>1</v>
      </c>
      <c r="W95" s="66">
        <v>2</v>
      </c>
      <c r="X95" s="66">
        <v>3</v>
      </c>
      <c r="Y95" s="66">
        <v>3</v>
      </c>
      <c r="Z95" s="66">
        <v>3</v>
      </c>
      <c r="AA95" s="66">
        <v>1</v>
      </c>
      <c r="AB95" s="66">
        <v>1</v>
      </c>
      <c r="AC95" s="66">
        <v>1</v>
      </c>
      <c r="AG95" s="65"/>
      <c r="AH95" s="65"/>
      <c r="AI95" s="65"/>
    </row>
    <row r="96" spans="1:35">
      <c r="A96" s="66">
        <v>22408</v>
      </c>
      <c r="B96" s="66">
        <v>0</v>
      </c>
      <c r="C96" s="66">
        <v>1999</v>
      </c>
      <c r="D96" s="66">
        <v>38</v>
      </c>
      <c r="E96" s="66">
        <v>31</v>
      </c>
      <c r="F96" s="66">
        <v>45</v>
      </c>
      <c r="G96" s="66"/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3</v>
      </c>
      <c r="P96" s="66">
        <v>2</v>
      </c>
      <c r="Q96" s="66">
        <v>4</v>
      </c>
      <c r="R96" s="66">
        <v>2</v>
      </c>
      <c r="S96" s="66">
        <v>1</v>
      </c>
      <c r="T96" s="66">
        <v>1</v>
      </c>
      <c r="U96" s="66">
        <v>3</v>
      </c>
      <c r="V96" s="66">
        <v>2</v>
      </c>
      <c r="W96" s="66">
        <v>2</v>
      </c>
      <c r="X96" s="66">
        <v>3</v>
      </c>
      <c r="Y96" s="66">
        <v>3</v>
      </c>
      <c r="Z96" s="66">
        <v>3</v>
      </c>
      <c r="AA96" s="66">
        <v>2</v>
      </c>
      <c r="AB96" s="66">
        <v>1</v>
      </c>
      <c r="AC96" s="66">
        <v>1</v>
      </c>
      <c r="AG96" s="65"/>
      <c r="AH96" s="65"/>
      <c r="AI96" s="65"/>
    </row>
    <row r="97" spans="1:35">
      <c r="A97" s="66">
        <v>22409</v>
      </c>
      <c r="B97" s="66">
        <v>0</v>
      </c>
      <c r="C97" s="66">
        <v>1998</v>
      </c>
      <c r="D97" s="66">
        <v>31</v>
      </c>
      <c r="E97" s="66">
        <v>24</v>
      </c>
      <c r="F97" s="66">
        <v>38</v>
      </c>
      <c r="G97" s="66"/>
      <c r="J97" s="66">
        <v>1</v>
      </c>
      <c r="K97" s="66">
        <v>1</v>
      </c>
      <c r="L97" s="66">
        <v>2</v>
      </c>
      <c r="M97" s="66">
        <v>1</v>
      </c>
      <c r="N97" s="66">
        <v>1</v>
      </c>
      <c r="O97" s="66">
        <v>1</v>
      </c>
      <c r="P97" s="66">
        <v>1</v>
      </c>
      <c r="Q97" s="66">
        <v>1</v>
      </c>
      <c r="R97" s="66">
        <v>1</v>
      </c>
      <c r="S97" s="66">
        <v>1</v>
      </c>
      <c r="T97" s="66">
        <v>1</v>
      </c>
      <c r="U97" s="66">
        <v>1</v>
      </c>
      <c r="V97" s="66">
        <v>2</v>
      </c>
      <c r="W97" s="66">
        <v>3</v>
      </c>
      <c r="X97" s="66">
        <v>3</v>
      </c>
      <c r="Y97" s="66">
        <v>3</v>
      </c>
      <c r="Z97" s="66">
        <v>3</v>
      </c>
      <c r="AA97" s="66">
        <v>1</v>
      </c>
      <c r="AB97" s="66">
        <v>1</v>
      </c>
      <c r="AC97" s="66">
        <v>2</v>
      </c>
      <c r="AG97" s="65"/>
      <c r="AH97" s="65"/>
      <c r="AI97" s="65"/>
    </row>
    <row r="98" spans="1:35">
      <c r="A98" s="66">
        <v>22510</v>
      </c>
      <c r="B98" s="66">
        <v>1</v>
      </c>
      <c r="C98" s="66">
        <v>1995</v>
      </c>
      <c r="D98" s="66">
        <v>29</v>
      </c>
      <c r="E98" s="66">
        <v>22</v>
      </c>
      <c r="F98" s="66">
        <v>36</v>
      </c>
      <c r="G98" s="66"/>
      <c r="J98" s="66">
        <v>1</v>
      </c>
      <c r="K98" s="66">
        <v>1</v>
      </c>
      <c r="L98" s="66">
        <v>2</v>
      </c>
      <c r="M98" s="66">
        <v>2</v>
      </c>
      <c r="N98" s="66">
        <v>1</v>
      </c>
      <c r="O98" s="66">
        <v>1</v>
      </c>
      <c r="P98" s="66">
        <v>1</v>
      </c>
      <c r="Q98" s="66">
        <v>1</v>
      </c>
      <c r="R98" s="66">
        <v>1</v>
      </c>
      <c r="S98" s="66">
        <v>1</v>
      </c>
      <c r="T98" s="66">
        <v>1</v>
      </c>
      <c r="U98" s="66">
        <v>1</v>
      </c>
      <c r="V98" s="66">
        <v>1</v>
      </c>
      <c r="W98" s="66">
        <v>1</v>
      </c>
      <c r="X98" s="66">
        <v>3</v>
      </c>
      <c r="Y98" s="66">
        <v>2</v>
      </c>
      <c r="Z98" s="66">
        <v>2</v>
      </c>
      <c r="AA98" s="66">
        <v>1</v>
      </c>
      <c r="AB98" s="66">
        <v>3</v>
      </c>
      <c r="AC98" s="66">
        <v>2</v>
      </c>
      <c r="AG98" s="65"/>
      <c r="AH98" s="65"/>
      <c r="AI98" s="65"/>
    </row>
    <row r="99" spans="1:35">
      <c r="A99" s="66">
        <v>22528</v>
      </c>
      <c r="B99" s="66">
        <v>0</v>
      </c>
      <c r="C99" s="66">
        <v>1998</v>
      </c>
      <c r="D99" s="66">
        <v>24</v>
      </c>
      <c r="E99" s="66">
        <v>17</v>
      </c>
      <c r="F99" s="66">
        <v>31</v>
      </c>
      <c r="G99" s="66"/>
      <c r="J99" s="66">
        <v>1</v>
      </c>
      <c r="K99" s="66">
        <v>1</v>
      </c>
      <c r="L99" s="66">
        <v>1</v>
      </c>
      <c r="M99" s="66">
        <v>1</v>
      </c>
      <c r="N99" s="66">
        <v>1</v>
      </c>
      <c r="O99" s="66">
        <v>1</v>
      </c>
      <c r="P99" s="66">
        <v>1</v>
      </c>
      <c r="Q99" s="66">
        <v>2</v>
      </c>
      <c r="R99" s="66">
        <v>1</v>
      </c>
      <c r="S99" s="66">
        <v>1</v>
      </c>
      <c r="T99" s="66">
        <v>1</v>
      </c>
      <c r="U99" s="66">
        <v>1</v>
      </c>
      <c r="V99" s="66">
        <v>1</v>
      </c>
      <c r="W99" s="66">
        <v>2</v>
      </c>
      <c r="X99" s="66">
        <v>3</v>
      </c>
      <c r="Y99" s="66">
        <v>1</v>
      </c>
      <c r="Z99" s="66">
        <v>1</v>
      </c>
      <c r="AA99" s="66">
        <v>1</v>
      </c>
      <c r="AB99" s="66">
        <v>1</v>
      </c>
      <c r="AC99" s="66">
        <v>1</v>
      </c>
      <c r="AG99" s="65"/>
      <c r="AH99" s="65"/>
      <c r="AI99" s="65"/>
    </row>
    <row r="100" spans="1:35">
      <c r="A100" s="66">
        <v>22539</v>
      </c>
      <c r="B100" s="66">
        <v>0</v>
      </c>
      <c r="C100" s="66">
        <v>1998</v>
      </c>
      <c r="D100" s="66">
        <v>44</v>
      </c>
      <c r="E100" s="66">
        <v>37</v>
      </c>
      <c r="F100" s="66">
        <v>51</v>
      </c>
      <c r="G100" s="66"/>
      <c r="J100" s="66">
        <v>2</v>
      </c>
      <c r="K100" s="66">
        <v>2</v>
      </c>
      <c r="L100" s="66">
        <v>3</v>
      </c>
      <c r="M100" s="66">
        <v>2</v>
      </c>
      <c r="N100" s="66">
        <v>1</v>
      </c>
      <c r="O100" s="66">
        <v>2</v>
      </c>
      <c r="P100" s="66">
        <v>1</v>
      </c>
      <c r="Q100" s="66">
        <v>1</v>
      </c>
      <c r="R100" s="66">
        <v>2</v>
      </c>
      <c r="S100" s="66">
        <v>3</v>
      </c>
      <c r="T100" s="66">
        <v>1</v>
      </c>
      <c r="U100" s="66">
        <v>3</v>
      </c>
      <c r="V100" s="66">
        <v>2</v>
      </c>
      <c r="W100" s="66">
        <v>2</v>
      </c>
      <c r="X100" s="66">
        <v>3</v>
      </c>
      <c r="Y100" s="66">
        <v>3</v>
      </c>
      <c r="Z100" s="66">
        <v>3</v>
      </c>
      <c r="AA100" s="66">
        <v>2</v>
      </c>
      <c r="AB100" s="66">
        <v>2</v>
      </c>
      <c r="AC100" s="66">
        <v>4</v>
      </c>
      <c r="AG100" s="65"/>
      <c r="AH100" s="65"/>
      <c r="AI100" s="65"/>
    </row>
    <row r="101" spans="1:35">
      <c r="A101" s="66">
        <v>22599</v>
      </c>
      <c r="B101" s="66">
        <v>1</v>
      </c>
      <c r="C101" s="66">
        <v>1998</v>
      </c>
      <c r="D101" s="66">
        <v>31</v>
      </c>
      <c r="E101" s="66">
        <v>24</v>
      </c>
      <c r="F101" s="66">
        <v>38</v>
      </c>
      <c r="G101" s="66"/>
      <c r="J101" s="66">
        <v>3</v>
      </c>
      <c r="K101" s="66">
        <v>3</v>
      </c>
      <c r="L101" s="66">
        <v>2</v>
      </c>
      <c r="M101" s="66">
        <v>1</v>
      </c>
      <c r="N101" s="66">
        <v>1</v>
      </c>
      <c r="O101" s="66">
        <v>1</v>
      </c>
      <c r="P101" s="66">
        <v>1</v>
      </c>
      <c r="Q101" s="66">
        <v>1</v>
      </c>
      <c r="R101" s="66">
        <v>1</v>
      </c>
      <c r="S101" s="66">
        <v>1</v>
      </c>
      <c r="T101" s="66">
        <v>1</v>
      </c>
      <c r="U101" s="66">
        <v>1</v>
      </c>
      <c r="V101" s="66">
        <v>1</v>
      </c>
      <c r="W101" s="66">
        <v>2</v>
      </c>
      <c r="X101" s="66">
        <v>2</v>
      </c>
      <c r="Y101" s="66">
        <v>2</v>
      </c>
      <c r="Z101" s="66">
        <v>3</v>
      </c>
      <c r="AA101" s="66">
        <v>1</v>
      </c>
      <c r="AB101" s="66">
        <v>1</v>
      </c>
      <c r="AC101" s="66">
        <v>2</v>
      </c>
      <c r="AG101" s="65"/>
      <c r="AH101" s="65"/>
      <c r="AI101" s="65"/>
    </row>
    <row r="102" spans="1:35">
      <c r="A102" s="66">
        <v>22600</v>
      </c>
      <c r="B102" s="66">
        <v>0</v>
      </c>
      <c r="C102" s="66">
        <v>1999</v>
      </c>
      <c r="D102" s="66">
        <v>45</v>
      </c>
      <c r="E102" s="66">
        <v>38</v>
      </c>
      <c r="F102" s="66">
        <v>52</v>
      </c>
      <c r="G102" s="66"/>
      <c r="J102" s="66">
        <v>3</v>
      </c>
      <c r="K102" s="66">
        <v>2</v>
      </c>
      <c r="L102" s="66">
        <v>2</v>
      </c>
      <c r="M102" s="66">
        <v>2</v>
      </c>
      <c r="N102" s="66">
        <v>1</v>
      </c>
      <c r="O102" s="66">
        <v>3</v>
      </c>
      <c r="P102" s="66">
        <v>3</v>
      </c>
      <c r="Q102" s="66">
        <v>2</v>
      </c>
      <c r="R102" s="66">
        <v>2</v>
      </c>
      <c r="S102" s="66">
        <v>1</v>
      </c>
      <c r="T102" s="66">
        <v>1</v>
      </c>
      <c r="U102" s="66">
        <v>3</v>
      </c>
      <c r="V102" s="66">
        <v>3</v>
      </c>
      <c r="W102" s="66">
        <v>3</v>
      </c>
      <c r="X102" s="66">
        <v>2</v>
      </c>
      <c r="Y102" s="66">
        <v>1</v>
      </c>
      <c r="Z102" s="66">
        <v>4</v>
      </c>
      <c r="AA102" s="66">
        <v>1</v>
      </c>
      <c r="AB102" s="66">
        <v>2</v>
      </c>
      <c r="AC102" s="66">
        <v>4</v>
      </c>
      <c r="AG102" s="65"/>
      <c r="AH102" s="65"/>
      <c r="AI102" s="65"/>
    </row>
    <row r="103" spans="1:35">
      <c r="A103" s="66">
        <v>22602</v>
      </c>
      <c r="B103" s="66">
        <v>0</v>
      </c>
      <c r="C103" s="66">
        <v>1999</v>
      </c>
      <c r="D103" s="66">
        <v>49</v>
      </c>
      <c r="E103" s="66">
        <v>42</v>
      </c>
      <c r="F103" s="66">
        <v>56</v>
      </c>
      <c r="G103" s="66"/>
      <c r="J103" s="66">
        <v>3</v>
      </c>
      <c r="K103" s="66">
        <v>4</v>
      </c>
      <c r="L103" s="66">
        <v>1</v>
      </c>
      <c r="M103" s="66">
        <v>1</v>
      </c>
      <c r="N103" s="66">
        <v>1</v>
      </c>
      <c r="O103" s="66">
        <v>4</v>
      </c>
      <c r="P103" s="66">
        <v>4</v>
      </c>
      <c r="Q103" s="66">
        <v>3</v>
      </c>
      <c r="R103" s="66">
        <v>1</v>
      </c>
      <c r="S103" s="66">
        <v>3</v>
      </c>
      <c r="T103" s="66">
        <v>1</v>
      </c>
      <c r="U103" s="66">
        <v>4</v>
      </c>
      <c r="V103" s="66">
        <v>3</v>
      </c>
      <c r="W103" s="66">
        <v>4</v>
      </c>
      <c r="X103" s="66">
        <v>1</v>
      </c>
      <c r="Y103" s="66">
        <v>2</v>
      </c>
      <c r="Z103" s="66">
        <v>3</v>
      </c>
      <c r="AA103" s="66">
        <v>1</v>
      </c>
      <c r="AB103" s="66">
        <v>1</v>
      </c>
      <c r="AC103" s="66">
        <v>4</v>
      </c>
      <c r="AG103" s="65"/>
      <c r="AH103" s="65"/>
      <c r="AI103" s="65"/>
    </row>
    <row r="104" spans="1:35">
      <c r="A104" s="66">
        <v>22605</v>
      </c>
      <c r="B104" s="66">
        <v>0</v>
      </c>
      <c r="C104" s="66">
        <v>1994</v>
      </c>
      <c r="D104" s="66">
        <v>38</v>
      </c>
      <c r="E104" s="66">
        <v>31</v>
      </c>
      <c r="F104" s="66">
        <v>45</v>
      </c>
      <c r="G104" s="66"/>
      <c r="J104" s="66">
        <v>1</v>
      </c>
      <c r="K104" s="66">
        <v>2</v>
      </c>
      <c r="L104" s="66">
        <v>1</v>
      </c>
      <c r="M104" s="66">
        <v>2</v>
      </c>
      <c r="N104" s="66">
        <v>1</v>
      </c>
      <c r="O104" s="66">
        <v>2</v>
      </c>
      <c r="P104" s="66">
        <v>1</v>
      </c>
      <c r="Q104" s="66">
        <v>2</v>
      </c>
      <c r="R104" s="66">
        <v>1</v>
      </c>
      <c r="S104" s="66">
        <v>1</v>
      </c>
      <c r="T104" s="66">
        <v>1</v>
      </c>
      <c r="U104" s="66">
        <v>3</v>
      </c>
      <c r="V104" s="66">
        <v>3</v>
      </c>
      <c r="W104" s="66">
        <v>4</v>
      </c>
      <c r="X104" s="66">
        <v>3</v>
      </c>
      <c r="Y104" s="66">
        <v>3</v>
      </c>
      <c r="Z104" s="66">
        <v>3</v>
      </c>
      <c r="AA104" s="66">
        <v>1</v>
      </c>
      <c r="AB104" s="66">
        <v>1</v>
      </c>
      <c r="AC104" s="66">
        <v>2</v>
      </c>
      <c r="AG104" s="65"/>
      <c r="AH104" s="65"/>
      <c r="AI104" s="65"/>
    </row>
    <row r="105" spans="1:35">
      <c r="A105" s="66">
        <v>22609</v>
      </c>
      <c r="B105" s="66">
        <v>1</v>
      </c>
      <c r="C105" s="66">
        <v>1995</v>
      </c>
      <c r="D105" s="66">
        <v>38</v>
      </c>
      <c r="E105" s="66">
        <v>31</v>
      </c>
      <c r="F105" s="66">
        <v>45</v>
      </c>
      <c r="G105" s="66"/>
      <c r="J105" s="66">
        <v>2</v>
      </c>
      <c r="K105" s="66">
        <v>2</v>
      </c>
      <c r="L105" s="66">
        <v>2</v>
      </c>
      <c r="M105" s="66">
        <v>1</v>
      </c>
      <c r="N105" s="66">
        <v>1</v>
      </c>
      <c r="O105" s="66">
        <v>2</v>
      </c>
      <c r="P105" s="66">
        <v>2</v>
      </c>
      <c r="Q105" s="66">
        <v>3</v>
      </c>
      <c r="R105" s="66">
        <v>2</v>
      </c>
      <c r="S105" s="66">
        <v>1</v>
      </c>
      <c r="T105" s="66">
        <v>1</v>
      </c>
      <c r="U105" s="66">
        <v>3</v>
      </c>
      <c r="V105" s="66">
        <v>2</v>
      </c>
      <c r="W105" s="66">
        <v>3</v>
      </c>
      <c r="X105" s="66">
        <v>2</v>
      </c>
      <c r="Y105" s="66">
        <v>2</v>
      </c>
      <c r="Z105" s="66">
        <v>2</v>
      </c>
      <c r="AA105" s="66">
        <v>2</v>
      </c>
      <c r="AB105" s="66">
        <v>1</v>
      </c>
      <c r="AC105" s="66">
        <v>2</v>
      </c>
      <c r="AG105" s="65"/>
      <c r="AH105" s="65"/>
      <c r="AI105" s="65"/>
    </row>
    <row r="106" spans="1:35">
      <c r="A106" s="66">
        <v>22610</v>
      </c>
      <c r="B106" s="66">
        <v>0</v>
      </c>
      <c r="C106" s="66">
        <v>1998</v>
      </c>
      <c r="D106" s="66">
        <v>57</v>
      </c>
      <c r="E106" s="66">
        <v>50</v>
      </c>
      <c r="F106" s="66">
        <v>64</v>
      </c>
      <c r="G106" s="66"/>
      <c r="J106" s="66">
        <v>3</v>
      </c>
      <c r="K106" s="66">
        <v>3</v>
      </c>
      <c r="L106" s="66">
        <v>2</v>
      </c>
      <c r="M106" s="66">
        <v>3</v>
      </c>
      <c r="N106" s="66">
        <v>2</v>
      </c>
      <c r="O106" s="66">
        <v>4</v>
      </c>
      <c r="P106" s="66">
        <v>3</v>
      </c>
      <c r="Q106" s="66">
        <v>1</v>
      </c>
      <c r="R106" s="66">
        <v>2</v>
      </c>
      <c r="S106" s="66">
        <v>3</v>
      </c>
      <c r="T106" s="66">
        <v>1</v>
      </c>
      <c r="U106" s="66">
        <v>3</v>
      </c>
      <c r="V106" s="66">
        <v>3</v>
      </c>
      <c r="W106" s="66">
        <v>4</v>
      </c>
      <c r="X106" s="66">
        <v>3</v>
      </c>
      <c r="Y106" s="66">
        <v>4</v>
      </c>
      <c r="Z106" s="66">
        <v>4</v>
      </c>
      <c r="AA106" s="66">
        <v>2</v>
      </c>
      <c r="AB106" s="66">
        <v>3</v>
      </c>
      <c r="AC106" s="66">
        <v>4</v>
      </c>
      <c r="AG106" s="65"/>
      <c r="AH106" s="65"/>
      <c r="AI106" s="65"/>
    </row>
    <row r="107" spans="1:35">
      <c r="A107" s="66">
        <v>22614</v>
      </c>
      <c r="B107" s="66">
        <v>0</v>
      </c>
      <c r="C107" s="66">
        <v>1996</v>
      </c>
      <c r="D107" s="66">
        <v>42</v>
      </c>
      <c r="E107" s="66">
        <v>35</v>
      </c>
      <c r="F107" s="66">
        <v>49</v>
      </c>
      <c r="G107" s="66"/>
      <c r="J107" s="66">
        <v>2</v>
      </c>
      <c r="K107" s="66">
        <v>1</v>
      </c>
      <c r="L107" s="66">
        <v>1</v>
      </c>
      <c r="M107" s="66">
        <v>1</v>
      </c>
      <c r="N107" s="66">
        <v>1</v>
      </c>
      <c r="O107" s="66">
        <v>4</v>
      </c>
      <c r="P107" s="66">
        <v>3</v>
      </c>
      <c r="Q107" s="66">
        <v>2</v>
      </c>
      <c r="R107" s="66">
        <v>2</v>
      </c>
      <c r="S107" s="66">
        <v>1</v>
      </c>
      <c r="T107" s="66">
        <v>2</v>
      </c>
      <c r="U107" s="66">
        <v>3</v>
      </c>
      <c r="V107" s="66">
        <v>3</v>
      </c>
      <c r="W107" s="66">
        <v>3</v>
      </c>
      <c r="X107" s="66">
        <v>3</v>
      </c>
      <c r="Y107" s="66">
        <v>3</v>
      </c>
      <c r="Z107" s="66">
        <v>4</v>
      </c>
      <c r="AA107" s="66">
        <v>1</v>
      </c>
      <c r="AB107" s="66">
        <v>1</v>
      </c>
      <c r="AC107" s="66">
        <v>1</v>
      </c>
      <c r="AG107" s="65"/>
      <c r="AH107" s="65"/>
      <c r="AI107" s="65"/>
    </row>
    <row r="108" spans="1:35">
      <c r="A108" s="66">
        <v>22612</v>
      </c>
      <c r="B108" s="66">
        <v>1</v>
      </c>
      <c r="C108" s="66">
        <v>1999</v>
      </c>
      <c r="D108" s="66">
        <v>42</v>
      </c>
      <c r="E108" s="66">
        <v>35</v>
      </c>
      <c r="F108" s="66">
        <v>49</v>
      </c>
      <c r="G108" s="66"/>
      <c r="J108" s="66">
        <v>2</v>
      </c>
      <c r="K108" s="66">
        <v>1</v>
      </c>
      <c r="L108" s="66">
        <v>2</v>
      </c>
      <c r="M108" s="66">
        <v>2</v>
      </c>
      <c r="N108" s="66">
        <v>1</v>
      </c>
      <c r="O108" s="66">
        <v>1</v>
      </c>
      <c r="P108" s="66">
        <v>3</v>
      </c>
      <c r="Q108" s="66">
        <v>1</v>
      </c>
      <c r="R108" s="66">
        <v>2</v>
      </c>
      <c r="S108" s="66">
        <v>2</v>
      </c>
      <c r="T108" s="66">
        <v>1</v>
      </c>
      <c r="U108" s="66">
        <v>3</v>
      </c>
      <c r="V108" s="66">
        <v>3</v>
      </c>
      <c r="W108" s="66">
        <v>4</v>
      </c>
      <c r="X108" s="66">
        <v>2</v>
      </c>
      <c r="Y108" s="66">
        <v>4</v>
      </c>
      <c r="Z108" s="66">
        <v>4</v>
      </c>
      <c r="AA108" s="66">
        <v>1</v>
      </c>
      <c r="AB108" s="66">
        <v>1</v>
      </c>
      <c r="AC108" s="66">
        <v>2</v>
      </c>
      <c r="AG108" s="65"/>
      <c r="AH108" s="65"/>
      <c r="AI108" s="65"/>
    </row>
    <row r="109" spans="1:35">
      <c r="A109" s="66">
        <v>22616</v>
      </c>
      <c r="B109" s="66">
        <v>0</v>
      </c>
      <c r="C109" s="66">
        <v>1999</v>
      </c>
      <c r="D109" s="66">
        <v>31</v>
      </c>
      <c r="E109" s="66">
        <v>24</v>
      </c>
      <c r="F109" s="66">
        <v>38</v>
      </c>
      <c r="G109" s="66"/>
      <c r="J109" s="66">
        <v>1</v>
      </c>
      <c r="K109" s="66">
        <v>1</v>
      </c>
      <c r="L109" s="66">
        <v>1</v>
      </c>
      <c r="M109" s="66">
        <v>1</v>
      </c>
      <c r="N109" s="66">
        <v>1</v>
      </c>
      <c r="O109" s="66">
        <v>1</v>
      </c>
      <c r="P109" s="66">
        <v>1</v>
      </c>
      <c r="Q109" s="66">
        <v>2</v>
      </c>
      <c r="R109" s="66">
        <v>1</v>
      </c>
      <c r="S109" s="66">
        <v>2</v>
      </c>
      <c r="T109" s="66">
        <v>1</v>
      </c>
      <c r="U109" s="66">
        <v>2</v>
      </c>
      <c r="V109" s="66">
        <v>2</v>
      </c>
      <c r="W109" s="66">
        <v>3</v>
      </c>
      <c r="X109" s="66">
        <v>3</v>
      </c>
      <c r="Y109" s="66">
        <v>2</v>
      </c>
      <c r="Z109" s="66">
        <v>2</v>
      </c>
      <c r="AA109" s="66">
        <v>2</v>
      </c>
      <c r="AB109" s="66">
        <v>1</v>
      </c>
      <c r="AC109" s="66">
        <v>1</v>
      </c>
      <c r="AG109" s="65"/>
      <c r="AH109" s="65"/>
      <c r="AI109" s="65"/>
    </row>
    <row r="110" spans="1:35">
      <c r="A110" s="66">
        <v>19498</v>
      </c>
      <c r="B110" s="66">
        <v>0</v>
      </c>
      <c r="C110" s="66">
        <v>1997</v>
      </c>
      <c r="D110" s="66">
        <v>43</v>
      </c>
      <c r="E110" s="66">
        <v>36</v>
      </c>
      <c r="F110" s="66">
        <v>50</v>
      </c>
      <c r="G110" s="66"/>
      <c r="J110" s="66">
        <v>1</v>
      </c>
      <c r="K110" s="66">
        <v>1</v>
      </c>
      <c r="L110" s="66">
        <v>2</v>
      </c>
      <c r="M110" s="66">
        <v>2</v>
      </c>
      <c r="N110" s="66">
        <v>1</v>
      </c>
      <c r="O110" s="66">
        <v>4</v>
      </c>
      <c r="P110" s="66">
        <v>4</v>
      </c>
      <c r="Q110" s="66">
        <v>2</v>
      </c>
      <c r="R110" s="66">
        <v>1</v>
      </c>
      <c r="S110" s="66">
        <v>1</v>
      </c>
      <c r="T110" s="66">
        <v>1</v>
      </c>
      <c r="U110" s="66">
        <v>2</v>
      </c>
      <c r="V110" s="66">
        <v>3</v>
      </c>
      <c r="W110" s="66">
        <v>4</v>
      </c>
      <c r="X110" s="66">
        <v>3</v>
      </c>
      <c r="Y110" s="66">
        <v>3</v>
      </c>
      <c r="Z110" s="66">
        <v>4</v>
      </c>
      <c r="AA110" s="66">
        <v>1</v>
      </c>
      <c r="AB110" s="66">
        <v>1</v>
      </c>
      <c r="AC110" s="66">
        <v>2</v>
      </c>
      <c r="AG110" s="65"/>
      <c r="AH110" s="65"/>
      <c r="AI110" s="65"/>
    </row>
    <row r="111" spans="1:35">
      <c r="A111" s="66">
        <v>22620</v>
      </c>
      <c r="B111" s="66">
        <v>1</v>
      </c>
      <c r="C111" s="66">
        <v>1997</v>
      </c>
      <c r="D111" s="66">
        <v>35</v>
      </c>
      <c r="E111" s="66">
        <v>28</v>
      </c>
      <c r="F111" s="66">
        <v>42</v>
      </c>
      <c r="G111" s="66"/>
      <c r="J111" s="66">
        <v>2</v>
      </c>
      <c r="K111" s="66">
        <v>3</v>
      </c>
      <c r="L111" s="66">
        <v>2</v>
      </c>
      <c r="M111" s="66">
        <v>1</v>
      </c>
      <c r="N111" s="66">
        <v>1</v>
      </c>
      <c r="O111" s="66">
        <v>2</v>
      </c>
      <c r="P111" s="66">
        <v>3</v>
      </c>
      <c r="Q111" s="66">
        <v>1</v>
      </c>
      <c r="R111" s="66">
        <v>1</v>
      </c>
      <c r="S111" s="66">
        <v>1</v>
      </c>
      <c r="T111" s="66">
        <v>3</v>
      </c>
      <c r="U111" s="66">
        <v>1</v>
      </c>
      <c r="V111" s="66">
        <v>1</v>
      </c>
      <c r="W111" s="66">
        <v>1</v>
      </c>
      <c r="X111" s="66">
        <v>3</v>
      </c>
      <c r="Y111" s="66">
        <v>1</v>
      </c>
      <c r="Z111" s="66">
        <v>3</v>
      </c>
      <c r="AA111" s="66">
        <v>1</v>
      </c>
      <c r="AB111" s="66">
        <v>1</v>
      </c>
      <c r="AC111" s="66">
        <v>3</v>
      </c>
      <c r="AG111" s="65"/>
      <c r="AH111" s="65"/>
      <c r="AI111" s="65"/>
    </row>
    <row r="112" spans="1:35">
      <c r="A112" s="66">
        <v>22623</v>
      </c>
      <c r="B112" s="66">
        <v>1</v>
      </c>
      <c r="C112" s="66">
        <v>1998</v>
      </c>
      <c r="D112" s="66">
        <v>35</v>
      </c>
      <c r="E112" s="66">
        <v>28</v>
      </c>
      <c r="F112" s="66">
        <v>42</v>
      </c>
      <c r="G112" s="66"/>
      <c r="J112" s="66">
        <v>1</v>
      </c>
      <c r="K112" s="66">
        <v>1</v>
      </c>
      <c r="L112" s="66">
        <v>1</v>
      </c>
      <c r="M112" s="66">
        <v>2</v>
      </c>
      <c r="N112" s="66">
        <v>1</v>
      </c>
      <c r="O112" s="66">
        <v>1</v>
      </c>
      <c r="P112" s="66">
        <v>1</v>
      </c>
      <c r="Q112" s="66">
        <v>1</v>
      </c>
      <c r="R112" s="66">
        <v>1</v>
      </c>
      <c r="S112" s="66">
        <v>1</v>
      </c>
      <c r="T112" s="66">
        <v>2</v>
      </c>
      <c r="U112" s="66">
        <v>1</v>
      </c>
      <c r="V112" s="66">
        <v>3</v>
      </c>
      <c r="W112" s="66">
        <v>4</v>
      </c>
      <c r="X112" s="66">
        <v>3</v>
      </c>
      <c r="Y112" s="66">
        <v>3</v>
      </c>
      <c r="Z112" s="66">
        <v>3</v>
      </c>
      <c r="AA112" s="66">
        <v>1</v>
      </c>
      <c r="AB112" s="66">
        <v>1</v>
      </c>
      <c r="AC112" s="66">
        <v>3</v>
      </c>
      <c r="AG112" s="65"/>
      <c r="AH112" s="65"/>
      <c r="AI112" s="65"/>
    </row>
    <row r="113" spans="1:35">
      <c r="A113" s="66">
        <v>22625</v>
      </c>
      <c r="B113" s="66">
        <v>0</v>
      </c>
      <c r="C113" s="66">
        <v>1999</v>
      </c>
      <c r="D113" s="66">
        <v>34</v>
      </c>
      <c r="E113" s="66">
        <v>27</v>
      </c>
      <c r="F113" s="66">
        <v>41</v>
      </c>
      <c r="G113" s="66"/>
      <c r="J113" s="66">
        <v>2</v>
      </c>
      <c r="K113" s="66">
        <v>1</v>
      </c>
      <c r="L113" s="66">
        <v>1</v>
      </c>
      <c r="M113" s="66">
        <v>1</v>
      </c>
      <c r="N113" s="66">
        <v>1</v>
      </c>
      <c r="O113" s="66">
        <v>2</v>
      </c>
      <c r="P113" s="66">
        <v>3</v>
      </c>
      <c r="Q113" s="66">
        <v>2</v>
      </c>
      <c r="R113" s="66">
        <v>1</v>
      </c>
      <c r="S113" s="66">
        <v>2</v>
      </c>
      <c r="T113" s="66">
        <v>1</v>
      </c>
      <c r="U113" s="66">
        <v>2</v>
      </c>
      <c r="V113" s="66">
        <v>2</v>
      </c>
      <c r="W113" s="66">
        <v>3</v>
      </c>
      <c r="X113" s="66">
        <v>1</v>
      </c>
      <c r="Y113" s="66">
        <v>2</v>
      </c>
      <c r="Z113" s="66">
        <v>3</v>
      </c>
      <c r="AA113" s="66">
        <v>1</v>
      </c>
      <c r="AB113" s="66">
        <v>1</v>
      </c>
      <c r="AC113" s="66">
        <v>2</v>
      </c>
      <c r="AG113" s="65"/>
      <c r="AH113" s="65"/>
      <c r="AI113" s="65"/>
    </row>
    <row r="114" spans="1:35">
      <c r="A114" s="66">
        <v>22629</v>
      </c>
      <c r="B114" s="66">
        <v>0</v>
      </c>
      <c r="C114" s="66">
        <v>1998</v>
      </c>
      <c r="D114" s="66">
        <v>32</v>
      </c>
      <c r="E114" s="66">
        <v>25</v>
      </c>
      <c r="F114" s="66">
        <v>39</v>
      </c>
      <c r="G114" s="66"/>
      <c r="J114" s="66">
        <v>1</v>
      </c>
      <c r="K114" s="66">
        <v>4</v>
      </c>
      <c r="L114" s="66">
        <v>2</v>
      </c>
      <c r="M114" s="66">
        <v>1</v>
      </c>
      <c r="N114" s="66">
        <v>1</v>
      </c>
      <c r="O114" s="66">
        <v>1</v>
      </c>
      <c r="P114" s="66">
        <v>1</v>
      </c>
      <c r="Q114" s="66">
        <v>1</v>
      </c>
      <c r="R114" s="66">
        <v>1</v>
      </c>
      <c r="S114" s="66">
        <v>1</v>
      </c>
      <c r="T114" s="66">
        <v>1</v>
      </c>
      <c r="U114" s="66">
        <v>1</v>
      </c>
      <c r="V114" s="66">
        <v>1</v>
      </c>
      <c r="W114" s="66">
        <v>2</v>
      </c>
      <c r="X114" s="66">
        <v>2</v>
      </c>
      <c r="Y114" s="66">
        <v>3</v>
      </c>
      <c r="Z114" s="66">
        <v>3</v>
      </c>
      <c r="AA114" s="66">
        <v>1</v>
      </c>
      <c r="AB114" s="66">
        <v>1</v>
      </c>
      <c r="AC114" s="66">
        <v>3</v>
      </c>
      <c r="AG114" s="65"/>
      <c r="AH114" s="65"/>
      <c r="AI114" s="65"/>
    </row>
    <row r="115" spans="1:35">
      <c r="A115" s="66">
        <v>22632</v>
      </c>
      <c r="B115" s="66">
        <v>0</v>
      </c>
      <c r="C115" s="66">
        <v>1999</v>
      </c>
      <c r="D115" s="66">
        <v>35</v>
      </c>
      <c r="E115" s="66">
        <v>28</v>
      </c>
      <c r="F115" s="66">
        <v>42</v>
      </c>
      <c r="G115" s="66"/>
      <c r="J115" s="66">
        <v>2</v>
      </c>
      <c r="K115" s="66">
        <v>2</v>
      </c>
      <c r="L115" s="66">
        <v>2</v>
      </c>
      <c r="M115" s="66">
        <v>1</v>
      </c>
      <c r="N115" s="66">
        <v>1</v>
      </c>
      <c r="O115" s="66">
        <v>1</v>
      </c>
      <c r="P115" s="66">
        <v>1</v>
      </c>
      <c r="Q115" s="66">
        <v>2</v>
      </c>
      <c r="R115" s="66">
        <v>1</v>
      </c>
      <c r="S115" s="66">
        <v>1</v>
      </c>
      <c r="T115" s="66">
        <v>1</v>
      </c>
      <c r="U115" s="66">
        <v>1</v>
      </c>
      <c r="V115" s="66">
        <v>3</v>
      </c>
      <c r="W115" s="66">
        <v>3</v>
      </c>
      <c r="X115" s="66">
        <v>3</v>
      </c>
      <c r="Y115" s="66">
        <v>2</v>
      </c>
      <c r="Z115" s="66">
        <v>3</v>
      </c>
      <c r="AA115" s="66">
        <v>1</v>
      </c>
      <c r="AB115" s="66">
        <v>2</v>
      </c>
      <c r="AC115" s="66">
        <v>2</v>
      </c>
      <c r="AG115" s="65"/>
      <c r="AH115" s="65"/>
      <c r="AI115" s="65"/>
    </row>
    <row r="116" spans="1:35">
      <c r="A116" s="66">
        <v>22631</v>
      </c>
      <c r="B116" s="66">
        <v>0</v>
      </c>
      <c r="C116" s="66">
        <v>1996</v>
      </c>
      <c r="D116" s="66">
        <v>37</v>
      </c>
      <c r="E116" s="66">
        <v>30</v>
      </c>
      <c r="F116" s="66">
        <v>44</v>
      </c>
      <c r="G116" s="66"/>
      <c r="J116" s="66">
        <v>2</v>
      </c>
      <c r="K116" s="66">
        <v>1</v>
      </c>
      <c r="L116" s="66">
        <v>2</v>
      </c>
      <c r="M116" s="66">
        <v>1</v>
      </c>
      <c r="N116" s="66">
        <v>1</v>
      </c>
      <c r="O116" s="66">
        <v>2</v>
      </c>
      <c r="P116" s="66">
        <v>1</v>
      </c>
      <c r="Q116" s="66">
        <v>2</v>
      </c>
      <c r="R116" s="66">
        <v>1</v>
      </c>
      <c r="S116" s="66">
        <v>3</v>
      </c>
      <c r="T116" s="66">
        <v>1</v>
      </c>
      <c r="U116" s="66">
        <v>1</v>
      </c>
      <c r="V116" s="66">
        <v>2</v>
      </c>
      <c r="W116" s="66">
        <v>4</v>
      </c>
      <c r="X116" s="66">
        <v>2</v>
      </c>
      <c r="Y116" s="66">
        <v>3</v>
      </c>
      <c r="Z116" s="66">
        <v>3</v>
      </c>
      <c r="AA116" s="66">
        <v>1</v>
      </c>
      <c r="AB116" s="66">
        <v>1</v>
      </c>
      <c r="AC116" s="66">
        <v>3</v>
      </c>
      <c r="AG116" s="65"/>
      <c r="AH116" s="65"/>
      <c r="AI116" s="65"/>
    </row>
    <row r="117" spans="1:35">
      <c r="A117" s="66">
        <v>22633</v>
      </c>
      <c r="B117" s="66">
        <v>1</v>
      </c>
      <c r="C117" s="66">
        <v>1999</v>
      </c>
      <c r="D117" s="66">
        <v>44</v>
      </c>
      <c r="E117" s="66">
        <v>37</v>
      </c>
      <c r="F117" s="66">
        <v>51</v>
      </c>
      <c r="G117" s="66"/>
      <c r="J117" s="66">
        <v>3</v>
      </c>
      <c r="K117" s="66">
        <v>1</v>
      </c>
      <c r="L117" s="66">
        <v>2</v>
      </c>
      <c r="M117" s="66">
        <v>1</v>
      </c>
      <c r="N117" s="66">
        <v>1</v>
      </c>
      <c r="O117" s="66">
        <v>3</v>
      </c>
      <c r="P117" s="66">
        <v>4</v>
      </c>
      <c r="Q117" s="66">
        <v>1</v>
      </c>
      <c r="R117" s="66">
        <v>2</v>
      </c>
      <c r="S117" s="66">
        <v>2</v>
      </c>
      <c r="T117" s="66">
        <v>3</v>
      </c>
      <c r="U117" s="66">
        <v>3</v>
      </c>
      <c r="V117" s="66">
        <v>2</v>
      </c>
      <c r="W117" s="66">
        <v>3</v>
      </c>
      <c r="X117" s="66">
        <v>2</v>
      </c>
      <c r="Y117" s="66">
        <v>3</v>
      </c>
      <c r="Z117" s="66">
        <v>4</v>
      </c>
      <c r="AA117" s="66">
        <v>2</v>
      </c>
      <c r="AB117" s="66">
        <v>1</v>
      </c>
      <c r="AC117" s="66">
        <v>1</v>
      </c>
      <c r="AG117" s="65"/>
      <c r="AH117" s="65"/>
      <c r="AI117" s="65"/>
    </row>
    <row r="118" spans="1:35">
      <c r="A118" s="66">
        <v>22634</v>
      </c>
      <c r="B118" s="66">
        <v>1</v>
      </c>
      <c r="C118" s="66">
        <v>2000</v>
      </c>
      <c r="D118" s="66">
        <v>34</v>
      </c>
      <c r="E118" s="66">
        <v>27</v>
      </c>
      <c r="F118" s="66">
        <v>41</v>
      </c>
      <c r="G118" s="66"/>
      <c r="J118" s="66">
        <v>1</v>
      </c>
      <c r="K118" s="66">
        <v>2</v>
      </c>
      <c r="L118" s="66">
        <v>1</v>
      </c>
      <c r="M118" s="66">
        <v>2</v>
      </c>
      <c r="N118" s="66">
        <v>1</v>
      </c>
      <c r="O118" s="66">
        <v>2</v>
      </c>
      <c r="P118" s="66">
        <v>3</v>
      </c>
      <c r="Q118" s="66">
        <v>2</v>
      </c>
      <c r="R118" s="66">
        <v>1</v>
      </c>
      <c r="S118" s="66">
        <v>1</v>
      </c>
      <c r="T118" s="66">
        <v>1</v>
      </c>
      <c r="U118" s="66">
        <v>1</v>
      </c>
      <c r="V118" s="66">
        <v>2</v>
      </c>
      <c r="W118" s="66">
        <v>4</v>
      </c>
      <c r="X118" s="66">
        <v>2</v>
      </c>
      <c r="Y118" s="66">
        <v>1</v>
      </c>
      <c r="Z118" s="66">
        <v>1</v>
      </c>
      <c r="AA118" s="66">
        <v>1</v>
      </c>
      <c r="AB118" s="66">
        <v>4</v>
      </c>
      <c r="AC118" s="66">
        <v>1</v>
      </c>
      <c r="AG118" s="65"/>
      <c r="AH118" s="65"/>
      <c r="AI118" s="65"/>
    </row>
    <row r="119" spans="1:35">
      <c r="A119" s="66">
        <v>22635</v>
      </c>
      <c r="B119" s="66">
        <v>0</v>
      </c>
      <c r="C119" s="66">
        <v>2000</v>
      </c>
      <c r="D119" s="66">
        <v>45</v>
      </c>
      <c r="E119" s="66">
        <v>38</v>
      </c>
      <c r="F119" s="66">
        <v>52</v>
      </c>
      <c r="G119" s="66"/>
      <c r="J119" s="66">
        <v>1</v>
      </c>
      <c r="K119" s="66">
        <v>2</v>
      </c>
      <c r="L119" s="66">
        <v>3</v>
      </c>
      <c r="M119" s="66">
        <v>2</v>
      </c>
      <c r="N119" s="66">
        <v>1</v>
      </c>
      <c r="O119" s="66">
        <v>4</v>
      </c>
      <c r="P119" s="66">
        <v>3</v>
      </c>
      <c r="Q119" s="66">
        <v>2</v>
      </c>
      <c r="R119" s="66">
        <v>2</v>
      </c>
      <c r="S119" s="66">
        <v>2</v>
      </c>
      <c r="T119" s="66">
        <v>3</v>
      </c>
      <c r="U119" s="66">
        <v>2</v>
      </c>
      <c r="V119" s="66">
        <v>3</v>
      </c>
      <c r="W119" s="66">
        <v>3</v>
      </c>
      <c r="X119" s="66">
        <v>2</v>
      </c>
      <c r="Y119" s="66">
        <v>2</v>
      </c>
      <c r="Z119" s="66">
        <v>3</v>
      </c>
      <c r="AA119" s="66">
        <v>1</v>
      </c>
      <c r="AB119" s="66">
        <v>1</v>
      </c>
      <c r="AC119" s="66">
        <v>3</v>
      </c>
      <c r="AG119" s="65"/>
      <c r="AH119" s="65"/>
      <c r="AI119" s="65"/>
    </row>
    <row r="120" spans="1:35">
      <c r="A120" s="66">
        <v>22639</v>
      </c>
      <c r="B120" s="66">
        <v>1</v>
      </c>
      <c r="C120" s="66">
        <v>1998</v>
      </c>
      <c r="D120" s="66">
        <v>37</v>
      </c>
      <c r="E120" s="66">
        <v>30</v>
      </c>
      <c r="F120" s="66">
        <v>44</v>
      </c>
      <c r="G120" s="66"/>
      <c r="J120" s="66">
        <v>2</v>
      </c>
      <c r="K120" s="66">
        <v>1</v>
      </c>
      <c r="L120" s="66">
        <v>2</v>
      </c>
      <c r="M120" s="66">
        <v>1</v>
      </c>
      <c r="N120" s="66">
        <v>1</v>
      </c>
      <c r="O120" s="66">
        <v>3</v>
      </c>
      <c r="P120" s="66">
        <v>3</v>
      </c>
      <c r="Q120" s="66">
        <v>4</v>
      </c>
      <c r="R120" s="66">
        <v>1</v>
      </c>
      <c r="S120" s="66">
        <v>1</v>
      </c>
      <c r="T120" s="66">
        <v>1</v>
      </c>
      <c r="U120" s="66">
        <v>1</v>
      </c>
      <c r="V120" s="66">
        <v>2</v>
      </c>
      <c r="W120" s="66">
        <v>2</v>
      </c>
      <c r="X120" s="66">
        <v>2</v>
      </c>
      <c r="Y120" s="66">
        <v>3</v>
      </c>
      <c r="Z120" s="66">
        <v>3</v>
      </c>
      <c r="AA120" s="66">
        <v>1</v>
      </c>
      <c r="AB120" s="66">
        <v>1</v>
      </c>
      <c r="AC120" s="66">
        <v>2</v>
      </c>
      <c r="AG120" s="65"/>
      <c r="AH120" s="65"/>
      <c r="AI120" s="65"/>
    </row>
    <row r="121" spans="1:35">
      <c r="A121" s="66">
        <v>22640</v>
      </c>
      <c r="B121" s="66">
        <v>1</v>
      </c>
      <c r="C121" s="66">
        <v>1998</v>
      </c>
      <c r="D121" s="66">
        <v>36</v>
      </c>
      <c r="E121" s="66">
        <v>29</v>
      </c>
      <c r="F121" s="66">
        <v>43</v>
      </c>
      <c r="G121" s="66"/>
      <c r="J121" s="66">
        <v>2</v>
      </c>
      <c r="K121" s="66">
        <v>2</v>
      </c>
      <c r="L121" s="66">
        <v>3</v>
      </c>
      <c r="M121" s="66">
        <v>2</v>
      </c>
      <c r="N121" s="66">
        <v>1</v>
      </c>
      <c r="O121" s="66">
        <v>2</v>
      </c>
      <c r="P121" s="66">
        <v>2</v>
      </c>
      <c r="Q121" s="66">
        <v>1</v>
      </c>
      <c r="R121" s="66">
        <v>3</v>
      </c>
      <c r="S121" s="66">
        <v>1</v>
      </c>
      <c r="T121" s="66">
        <v>1</v>
      </c>
      <c r="U121" s="66">
        <v>3</v>
      </c>
      <c r="V121" s="66">
        <v>3</v>
      </c>
      <c r="W121" s="66">
        <v>3</v>
      </c>
      <c r="X121" s="66">
        <v>1</v>
      </c>
      <c r="Y121" s="66">
        <v>1</v>
      </c>
      <c r="Z121" s="66">
        <v>2</v>
      </c>
      <c r="AA121" s="66">
        <v>1</v>
      </c>
      <c r="AB121" s="66">
        <v>1</v>
      </c>
      <c r="AC121" s="66">
        <v>1</v>
      </c>
      <c r="AG121" s="65"/>
      <c r="AH121" s="65"/>
      <c r="AI121" s="65"/>
    </row>
    <row r="122" spans="1:35">
      <c r="A122" s="66">
        <v>22641</v>
      </c>
      <c r="B122" s="66">
        <v>1</v>
      </c>
      <c r="C122" s="66">
        <v>1998</v>
      </c>
      <c r="D122" s="66">
        <v>34</v>
      </c>
      <c r="E122" s="66">
        <v>27</v>
      </c>
      <c r="F122" s="66">
        <v>41</v>
      </c>
      <c r="G122" s="66"/>
      <c r="J122" s="66">
        <v>2</v>
      </c>
      <c r="K122" s="66">
        <v>1</v>
      </c>
      <c r="L122" s="66">
        <v>1</v>
      </c>
      <c r="M122" s="66">
        <v>1</v>
      </c>
      <c r="N122" s="66">
        <v>1</v>
      </c>
      <c r="O122" s="66">
        <v>3</v>
      </c>
      <c r="P122" s="66">
        <v>1</v>
      </c>
      <c r="Q122" s="66">
        <v>1</v>
      </c>
      <c r="R122" s="66">
        <v>3</v>
      </c>
      <c r="S122" s="66">
        <v>1</v>
      </c>
      <c r="T122" s="66">
        <v>1</v>
      </c>
      <c r="U122" s="66">
        <v>1</v>
      </c>
      <c r="V122" s="66">
        <v>3</v>
      </c>
      <c r="W122" s="66">
        <v>3</v>
      </c>
      <c r="X122" s="66">
        <v>1</v>
      </c>
      <c r="Y122" s="66">
        <v>3</v>
      </c>
      <c r="Z122" s="66">
        <v>3</v>
      </c>
      <c r="AA122" s="66">
        <v>1</v>
      </c>
      <c r="AB122" s="66">
        <v>1</v>
      </c>
      <c r="AC122" s="66">
        <v>2</v>
      </c>
      <c r="AG122" s="65"/>
      <c r="AH122" s="65"/>
      <c r="AI122" s="65"/>
    </row>
    <row r="123" spans="1:35">
      <c r="A123" s="66">
        <v>22642</v>
      </c>
      <c r="B123" s="66">
        <v>1</v>
      </c>
      <c r="C123" s="66">
        <v>1998</v>
      </c>
      <c r="D123" s="66">
        <v>33</v>
      </c>
      <c r="E123" s="66">
        <v>26</v>
      </c>
      <c r="F123" s="66">
        <v>40</v>
      </c>
      <c r="G123" s="66"/>
      <c r="J123" s="66">
        <v>2</v>
      </c>
      <c r="K123" s="66">
        <v>2</v>
      </c>
      <c r="L123" s="66">
        <v>2</v>
      </c>
      <c r="M123" s="66">
        <v>1</v>
      </c>
      <c r="N123" s="66">
        <v>1</v>
      </c>
      <c r="O123" s="66">
        <v>2</v>
      </c>
      <c r="P123" s="66">
        <v>2</v>
      </c>
      <c r="Q123" s="66">
        <v>2</v>
      </c>
      <c r="R123" s="66">
        <v>1</v>
      </c>
      <c r="S123" s="66">
        <v>1</v>
      </c>
      <c r="T123" s="66">
        <v>1</v>
      </c>
      <c r="U123" s="66">
        <v>1</v>
      </c>
      <c r="V123" s="66">
        <v>2</v>
      </c>
      <c r="W123" s="66">
        <v>3</v>
      </c>
      <c r="X123" s="66">
        <v>3</v>
      </c>
      <c r="Y123" s="66">
        <v>2</v>
      </c>
      <c r="Z123" s="66">
        <v>2</v>
      </c>
      <c r="AA123" s="66">
        <v>1</v>
      </c>
      <c r="AB123" s="66">
        <v>1</v>
      </c>
      <c r="AC123" s="66">
        <v>1</v>
      </c>
      <c r="AG123" s="65"/>
      <c r="AH123" s="65"/>
      <c r="AI123" s="65"/>
    </row>
    <row r="124" spans="1:35">
      <c r="A124" s="66">
        <v>22643</v>
      </c>
      <c r="B124" s="66">
        <v>0</v>
      </c>
      <c r="C124" s="66">
        <v>1996</v>
      </c>
      <c r="D124" s="66">
        <v>38</v>
      </c>
      <c r="E124" s="66">
        <v>31</v>
      </c>
      <c r="F124" s="66">
        <v>45</v>
      </c>
      <c r="G124" s="66"/>
      <c r="J124" s="66">
        <v>1</v>
      </c>
      <c r="K124" s="66">
        <v>2</v>
      </c>
      <c r="L124" s="66">
        <v>1</v>
      </c>
      <c r="M124" s="66">
        <v>2</v>
      </c>
      <c r="N124" s="66">
        <v>1</v>
      </c>
      <c r="O124" s="66">
        <v>3</v>
      </c>
      <c r="P124" s="66">
        <v>3</v>
      </c>
      <c r="Q124" s="66">
        <v>2</v>
      </c>
      <c r="R124" s="66">
        <v>1</v>
      </c>
      <c r="S124" s="66">
        <v>1</v>
      </c>
      <c r="T124" s="66">
        <v>1</v>
      </c>
      <c r="U124" s="66">
        <v>1</v>
      </c>
      <c r="V124" s="66">
        <v>4</v>
      </c>
      <c r="W124" s="66">
        <v>3</v>
      </c>
      <c r="X124" s="66">
        <v>2</v>
      </c>
      <c r="Y124" s="66">
        <v>2</v>
      </c>
      <c r="Z124" s="66">
        <v>3</v>
      </c>
      <c r="AA124" s="66">
        <v>1</v>
      </c>
      <c r="AB124" s="66">
        <v>2</v>
      </c>
      <c r="AC124" s="66">
        <v>2</v>
      </c>
      <c r="AG124" s="65"/>
      <c r="AH124" s="65"/>
      <c r="AI124" s="65"/>
    </row>
    <row r="125" spans="1:35">
      <c r="A125" s="66">
        <v>22676</v>
      </c>
      <c r="B125" s="66">
        <v>0</v>
      </c>
      <c r="C125" s="66">
        <v>1999</v>
      </c>
      <c r="D125" s="66">
        <v>44</v>
      </c>
      <c r="E125" s="66">
        <v>37</v>
      </c>
      <c r="F125" s="66">
        <v>51</v>
      </c>
      <c r="G125" s="66"/>
      <c r="J125" s="66">
        <v>3</v>
      </c>
      <c r="K125" s="66">
        <v>3</v>
      </c>
      <c r="L125" s="66">
        <v>4</v>
      </c>
      <c r="M125" s="66">
        <v>2</v>
      </c>
      <c r="N125" s="66">
        <v>1</v>
      </c>
      <c r="O125" s="66">
        <v>4</v>
      </c>
      <c r="P125" s="66">
        <v>4</v>
      </c>
      <c r="Q125" s="66">
        <v>2</v>
      </c>
      <c r="R125" s="66">
        <v>2</v>
      </c>
      <c r="S125" s="66">
        <v>2</v>
      </c>
      <c r="T125" s="66">
        <v>1</v>
      </c>
      <c r="U125" s="66">
        <v>3</v>
      </c>
      <c r="V125" s="66">
        <v>3</v>
      </c>
      <c r="W125" s="66">
        <v>3</v>
      </c>
      <c r="X125" s="66">
        <v>2</v>
      </c>
      <c r="Y125" s="66">
        <v>1</v>
      </c>
      <c r="Z125" s="66">
        <v>1</v>
      </c>
      <c r="AA125" s="66">
        <v>1</v>
      </c>
      <c r="AB125" s="66">
        <v>1</v>
      </c>
      <c r="AC125" s="66">
        <v>1</v>
      </c>
      <c r="AG125" s="65"/>
      <c r="AH125" s="65"/>
      <c r="AI125" s="65"/>
    </row>
    <row r="126" spans="1:35">
      <c r="A126" s="66">
        <v>22718</v>
      </c>
      <c r="B126" s="66">
        <v>1</v>
      </c>
      <c r="C126" s="66">
        <v>1998</v>
      </c>
      <c r="D126" s="66">
        <v>43</v>
      </c>
      <c r="E126" s="66">
        <v>36</v>
      </c>
      <c r="F126" s="66">
        <v>50</v>
      </c>
      <c r="G126" s="66"/>
      <c r="J126" s="66">
        <v>3</v>
      </c>
      <c r="K126" s="66">
        <v>3</v>
      </c>
      <c r="L126" s="66">
        <v>2</v>
      </c>
      <c r="M126" s="66">
        <v>1</v>
      </c>
      <c r="N126" s="66">
        <v>1</v>
      </c>
      <c r="O126" s="66">
        <v>3</v>
      </c>
      <c r="P126" s="66">
        <v>3</v>
      </c>
      <c r="Q126" s="66">
        <v>1</v>
      </c>
      <c r="R126" s="66">
        <v>3</v>
      </c>
      <c r="S126" s="66">
        <v>1</v>
      </c>
      <c r="T126" s="66">
        <v>1</v>
      </c>
      <c r="U126" s="66">
        <v>2</v>
      </c>
      <c r="V126" s="66">
        <v>3</v>
      </c>
      <c r="W126" s="66">
        <v>3</v>
      </c>
      <c r="X126" s="66">
        <v>2</v>
      </c>
      <c r="Y126" s="66">
        <v>1</v>
      </c>
      <c r="Z126" s="66">
        <v>2</v>
      </c>
      <c r="AA126" s="66">
        <v>3</v>
      </c>
      <c r="AB126" s="66">
        <v>2</v>
      </c>
      <c r="AC126" s="66">
        <v>3</v>
      </c>
      <c r="AG126" s="65"/>
      <c r="AH126" s="65"/>
      <c r="AI126" s="65"/>
    </row>
    <row r="127" spans="1:35">
      <c r="A127" s="66">
        <v>22909</v>
      </c>
      <c r="B127" s="66">
        <v>1</v>
      </c>
      <c r="C127" s="66">
        <v>1998</v>
      </c>
      <c r="D127" s="66">
        <v>46</v>
      </c>
      <c r="E127" s="66">
        <v>39</v>
      </c>
      <c r="F127" s="66">
        <v>53</v>
      </c>
      <c r="G127" s="66"/>
      <c r="J127" s="66">
        <v>1</v>
      </c>
      <c r="K127" s="66">
        <v>4</v>
      </c>
      <c r="L127" s="66">
        <v>2</v>
      </c>
      <c r="M127" s="66">
        <v>2</v>
      </c>
      <c r="N127" s="66">
        <v>1</v>
      </c>
      <c r="O127" s="66">
        <v>3</v>
      </c>
      <c r="P127" s="66">
        <v>3</v>
      </c>
      <c r="Q127" s="66">
        <v>4</v>
      </c>
      <c r="R127" s="66">
        <v>2</v>
      </c>
      <c r="S127" s="66">
        <v>1</v>
      </c>
      <c r="T127" s="66">
        <v>1</v>
      </c>
      <c r="U127" s="66">
        <v>3</v>
      </c>
      <c r="V127" s="66">
        <v>3</v>
      </c>
      <c r="W127" s="66">
        <v>4</v>
      </c>
      <c r="X127" s="66">
        <v>3</v>
      </c>
      <c r="Y127" s="66">
        <v>2</v>
      </c>
      <c r="Z127" s="66">
        <v>3</v>
      </c>
      <c r="AA127" s="66">
        <v>1</v>
      </c>
      <c r="AB127" s="66">
        <v>2</v>
      </c>
      <c r="AC127" s="66">
        <v>1</v>
      </c>
      <c r="AG127" s="65"/>
      <c r="AH127" s="65"/>
      <c r="AI127" s="65"/>
    </row>
    <row r="128" spans="1:35">
      <c r="A128" s="66">
        <v>22911</v>
      </c>
      <c r="B128" s="66">
        <v>1</v>
      </c>
      <c r="C128" s="66">
        <v>2000</v>
      </c>
      <c r="D128" s="66">
        <v>36</v>
      </c>
      <c r="E128" s="66">
        <v>29</v>
      </c>
      <c r="F128" s="66">
        <v>43</v>
      </c>
      <c r="G128" s="66"/>
      <c r="J128" s="66">
        <v>1</v>
      </c>
      <c r="K128" s="66">
        <v>1</v>
      </c>
      <c r="L128" s="66">
        <v>1</v>
      </c>
      <c r="M128" s="66">
        <v>1</v>
      </c>
      <c r="N128" s="66">
        <v>1</v>
      </c>
      <c r="O128" s="66">
        <v>3</v>
      </c>
      <c r="P128" s="66">
        <v>2</v>
      </c>
      <c r="Q128" s="66">
        <v>3</v>
      </c>
      <c r="R128" s="66">
        <v>1</v>
      </c>
      <c r="S128" s="66">
        <v>1</v>
      </c>
      <c r="T128" s="66">
        <v>1</v>
      </c>
      <c r="U128" s="66">
        <v>3</v>
      </c>
      <c r="V128" s="66">
        <v>3</v>
      </c>
      <c r="W128" s="66">
        <v>4</v>
      </c>
      <c r="X128" s="66">
        <v>3</v>
      </c>
      <c r="Y128" s="66">
        <v>2</v>
      </c>
      <c r="Z128" s="66">
        <v>1</v>
      </c>
      <c r="AA128" s="66">
        <v>1</v>
      </c>
      <c r="AB128" s="66">
        <v>1</v>
      </c>
      <c r="AC128" s="66">
        <v>2</v>
      </c>
      <c r="AG128" s="65"/>
      <c r="AH128" s="65"/>
      <c r="AI128" s="65"/>
    </row>
    <row r="129" spans="1:35">
      <c r="A129" s="66">
        <v>22916</v>
      </c>
      <c r="B129" s="66">
        <v>1</v>
      </c>
      <c r="C129" s="66">
        <v>2001</v>
      </c>
      <c r="D129" s="66">
        <v>42</v>
      </c>
      <c r="E129" s="66">
        <v>35</v>
      </c>
      <c r="F129" s="66">
        <v>49</v>
      </c>
      <c r="G129" s="66"/>
      <c r="J129" s="66">
        <v>2</v>
      </c>
      <c r="K129" s="66">
        <v>3</v>
      </c>
      <c r="L129" s="66">
        <v>2</v>
      </c>
      <c r="M129" s="66">
        <v>4</v>
      </c>
      <c r="N129" s="66">
        <v>1</v>
      </c>
      <c r="O129" s="66">
        <v>2</v>
      </c>
      <c r="P129" s="66">
        <v>1</v>
      </c>
      <c r="Q129" s="66">
        <v>2</v>
      </c>
      <c r="R129" s="66">
        <v>3</v>
      </c>
      <c r="S129" s="66">
        <v>1</v>
      </c>
      <c r="T129" s="66">
        <v>2</v>
      </c>
      <c r="U129" s="66">
        <v>1</v>
      </c>
      <c r="V129" s="66">
        <v>2</v>
      </c>
      <c r="W129" s="66">
        <v>4</v>
      </c>
      <c r="X129" s="66">
        <v>2</v>
      </c>
      <c r="Y129" s="66">
        <v>3</v>
      </c>
      <c r="Z129" s="66">
        <v>1</v>
      </c>
      <c r="AA129" s="66">
        <v>1</v>
      </c>
      <c r="AB129" s="66">
        <v>2</v>
      </c>
      <c r="AC129" s="66">
        <v>3</v>
      </c>
      <c r="AG129" s="65"/>
      <c r="AH129" s="65"/>
      <c r="AI129" s="65"/>
    </row>
    <row r="130" spans="1:35">
      <c r="A130" s="66">
        <v>22919</v>
      </c>
      <c r="B130" s="66">
        <v>0</v>
      </c>
      <c r="C130" s="66">
        <v>1996</v>
      </c>
      <c r="D130" s="66">
        <v>34</v>
      </c>
      <c r="E130" s="66">
        <v>27</v>
      </c>
      <c r="F130" s="66">
        <v>41</v>
      </c>
      <c r="G130" s="66"/>
      <c r="J130" s="66">
        <v>1</v>
      </c>
      <c r="K130" s="66">
        <v>1</v>
      </c>
      <c r="L130" s="66">
        <v>1</v>
      </c>
      <c r="M130" s="66">
        <v>1</v>
      </c>
      <c r="N130" s="66">
        <v>1</v>
      </c>
      <c r="O130" s="66">
        <v>3</v>
      </c>
      <c r="P130" s="66">
        <v>1</v>
      </c>
      <c r="Q130" s="66">
        <v>2</v>
      </c>
      <c r="R130" s="66">
        <v>4</v>
      </c>
      <c r="S130" s="66">
        <v>1</v>
      </c>
      <c r="T130" s="66">
        <v>1</v>
      </c>
      <c r="U130" s="66">
        <v>1</v>
      </c>
      <c r="V130" s="66">
        <v>2</v>
      </c>
      <c r="W130" s="66">
        <v>3</v>
      </c>
      <c r="X130" s="66">
        <v>1</v>
      </c>
      <c r="Y130" s="66">
        <v>2</v>
      </c>
      <c r="Z130" s="66">
        <v>3</v>
      </c>
      <c r="AA130" s="66">
        <v>1</v>
      </c>
      <c r="AB130" s="66">
        <v>1</v>
      </c>
      <c r="AC130" s="66">
        <v>3</v>
      </c>
      <c r="AG130" s="65"/>
      <c r="AH130" s="65"/>
      <c r="AI130" s="65"/>
    </row>
    <row r="131" spans="1:35">
      <c r="A131" s="66">
        <v>22920</v>
      </c>
      <c r="B131" s="66">
        <v>1</v>
      </c>
      <c r="C131" s="66">
        <v>1998</v>
      </c>
      <c r="D131" s="66">
        <v>30</v>
      </c>
      <c r="E131" s="66">
        <v>23</v>
      </c>
      <c r="F131" s="66">
        <v>37</v>
      </c>
      <c r="G131" s="66"/>
      <c r="J131" s="66">
        <v>2</v>
      </c>
      <c r="K131" s="66">
        <v>2</v>
      </c>
      <c r="L131" s="66">
        <v>2</v>
      </c>
      <c r="M131" s="66">
        <v>1</v>
      </c>
      <c r="N131" s="66">
        <v>1</v>
      </c>
      <c r="O131" s="66">
        <v>1</v>
      </c>
      <c r="P131" s="66">
        <v>1</v>
      </c>
      <c r="Q131" s="66">
        <v>1</v>
      </c>
      <c r="R131" s="66">
        <v>1</v>
      </c>
      <c r="S131" s="66">
        <v>2</v>
      </c>
      <c r="T131" s="66">
        <v>1</v>
      </c>
      <c r="U131" s="66">
        <v>1</v>
      </c>
      <c r="V131" s="66">
        <v>2</v>
      </c>
      <c r="W131" s="66">
        <v>2</v>
      </c>
      <c r="X131" s="66">
        <v>2</v>
      </c>
      <c r="Y131" s="66">
        <v>1</v>
      </c>
      <c r="Z131" s="66">
        <v>1</v>
      </c>
      <c r="AA131" s="66">
        <v>1</v>
      </c>
      <c r="AB131" s="66">
        <v>2</v>
      </c>
      <c r="AC131" s="66">
        <v>3</v>
      </c>
      <c r="AG131" s="65"/>
      <c r="AH131" s="65"/>
      <c r="AI131" s="65"/>
    </row>
    <row r="132" spans="1:35">
      <c r="A132" s="66">
        <v>22922</v>
      </c>
      <c r="B132" s="66">
        <v>1</v>
      </c>
      <c r="C132" s="66">
        <v>1998</v>
      </c>
      <c r="D132" s="66">
        <v>41</v>
      </c>
      <c r="E132" s="66">
        <v>34</v>
      </c>
      <c r="F132" s="66">
        <v>48</v>
      </c>
      <c r="G132" s="66"/>
      <c r="J132" s="66">
        <v>2</v>
      </c>
      <c r="K132" s="66">
        <v>2</v>
      </c>
      <c r="L132" s="66">
        <v>2</v>
      </c>
      <c r="M132" s="66">
        <v>2</v>
      </c>
      <c r="N132" s="66">
        <v>2</v>
      </c>
      <c r="O132" s="66">
        <v>2</v>
      </c>
      <c r="P132" s="66">
        <v>2</v>
      </c>
      <c r="Q132" s="66">
        <v>2</v>
      </c>
      <c r="R132" s="66">
        <v>2</v>
      </c>
      <c r="S132" s="66">
        <v>2</v>
      </c>
      <c r="T132" s="66">
        <v>1</v>
      </c>
      <c r="U132" s="66">
        <v>2</v>
      </c>
      <c r="V132" s="66">
        <v>2</v>
      </c>
      <c r="W132" s="66">
        <v>3</v>
      </c>
      <c r="X132" s="66">
        <v>2</v>
      </c>
      <c r="Y132" s="66">
        <v>2</v>
      </c>
      <c r="Z132" s="66">
        <v>3</v>
      </c>
      <c r="AA132" s="66">
        <v>1</v>
      </c>
      <c r="AB132" s="66">
        <v>1</v>
      </c>
      <c r="AC132" s="66">
        <v>4</v>
      </c>
      <c r="AG132" s="65"/>
      <c r="AH132" s="65"/>
      <c r="AI132" s="65"/>
    </row>
    <row r="133" spans="1:35">
      <c r="A133" s="66">
        <v>22923</v>
      </c>
      <c r="B133" s="66">
        <v>0</v>
      </c>
      <c r="C133" s="66">
        <v>1997</v>
      </c>
      <c r="D133" s="66">
        <v>34</v>
      </c>
      <c r="E133" s="66">
        <v>27</v>
      </c>
      <c r="F133" s="66">
        <v>41</v>
      </c>
      <c r="G133" s="66"/>
      <c r="J133" s="66">
        <v>1</v>
      </c>
      <c r="K133" s="66">
        <v>1</v>
      </c>
      <c r="L133" s="66">
        <v>2</v>
      </c>
      <c r="M133" s="66">
        <v>1</v>
      </c>
      <c r="N133" s="66">
        <v>1</v>
      </c>
      <c r="O133" s="66">
        <v>2</v>
      </c>
      <c r="P133" s="66">
        <v>2</v>
      </c>
      <c r="Q133" s="66">
        <v>2</v>
      </c>
      <c r="R133" s="66">
        <v>1</v>
      </c>
      <c r="S133" s="66">
        <v>1</v>
      </c>
      <c r="T133" s="66">
        <v>1</v>
      </c>
      <c r="U133" s="66">
        <v>1</v>
      </c>
      <c r="V133" s="66">
        <v>2</v>
      </c>
      <c r="W133" s="66">
        <v>3</v>
      </c>
      <c r="X133" s="66">
        <v>3</v>
      </c>
      <c r="Y133" s="66">
        <v>2</v>
      </c>
      <c r="Z133" s="66">
        <v>3</v>
      </c>
      <c r="AA133" s="66">
        <v>1</v>
      </c>
      <c r="AB133" s="66">
        <v>1</v>
      </c>
      <c r="AC133" s="66">
        <v>3</v>
      </c>
      <c r="AG133" s="65"/>
      <c r="AH133" s="65"/>
      <c r="AI133" s="65"/>
    </row>
    <row r="134" spans="1:35">
      <c r="A134" s="66">
        <v>23048</v>
      </c>
      <c r="B134" s="66">
        <v>1</v>
      </c>
      <c r="C134" s="66">
        <v>1998</v>
      </c>
      <c r="D134" s="66">
        <v>48</v>
      </c>
      <c r="E134" s="66">
        <v>41</v>
      </c>
      <c r="F134" s="66">
        <v>55</v>
      </c>
      <c r="G134" s="66"/>
      <c r="J134" s="66">
        <v>3</v>
      </c>
      <c r="K134" s="66">
        <v>3</v>
      </c>
      <c r="L134" s="66">
        <v>3</v>
      </c>
      <c r="M134" s="66">
        <v>3</v>
      </c>
      <c r="N134" s="66">
        <v>1</v>
      </c>
      <c r="O134" s="66">
        <v>4</v>
      </c>
      <c r="P134" s="66">
        <v>2</v>
      </c>
      <c r="Q134" s="66">
        <v>4</v>
      </c>
      <c r="R134" s="66">
        <v>1</v>
      </c>
      <c r="S134" s="66">
        <v>1</v>
      </c>
      <c r="T134" s="66">
        <v>2</v>
      </c>
      <c r="U134" s="66">
        <v>1</v>
      </c>
      <c r="V134" s="66">
        <v>3</v>
      </c>
      <c r="W134" s="66">
        <v>3</v>
      </c>
      <c r="X134" s="66">
        <v>3</v>
      </c>
      <c r="Y134" s="66">
        <v>2</v>
      </c>
      <c r="Z134" s="66">
        <v>3</v>
      </c>
      <c r="AA134" s="66">
        <v>1</v>
      </c>
      <c r="AB134" s="66">
        <v>1</v>
      </c>
      <c r="AC134" s="66">
        <v>4</v>
      </c>
      <c r="AG134" s="65"/>
      <c r="AH134" s="65"/>
      <c r="AI134" s="65"/>
    </row>
    <row r="135" spans="1:35">
      <c r="A135" s="66">
        <v>23060</v>
      </c>
      <c r="B135" s="66">
        <v>1</v>
      </c>
      <c r="C135" s="66">
        <v>1998</v>
      </c>
      <c r="D135" s="66">
        <v>25</v>
      </c>
      <c r="E135" s="66">
        <v>18</v>
      </c>
      <c r="F135" s="66">
        <v>32</v>
      </c>
      <c r="G135" s="66"/>
      <c r="J135" s="66">
        <v>1</v>
      </c>
      <c r="K135" s="66">
        <v>4</v>
      </c>
      <c r="L135" s="66">
        <v>1</v>
      </c>
      <c r="M135" s="66">
        <v>1</v>
      </c>
      <c r="N135" s="66">
        <v>1</v>
      </c>
      <c r="O135" s="66">
        <v>1</v>
      </c>
      <c r="P135" s="66">
        <v>1</v>
      </c>
      <c r="Q135" s="66">
        <v>1</v>
      </c>
      <c r="R135" s="66">
        <v>1</v>
      </c>
      <c r="S135" s="66">
        <v>1</v>
      </c>
      <c r="T135" s="66">
        <v>1</v>
      </c>
      <c r="U135" s="66">
        <v>1</v>
      </c>
      <c r="V135" s="66">
        <v>2</v>
      </c>
      <c r="W135" s="66">
        <v>1</v>
      </c>
      <c r="X135" s="66">
        <v>1</v>
      </c>
      <c r="Y135" s="66">
        <v>2</v>
      </c>
      <c r="Z135" s="66">
        <v>1</v>
      </c>
      <c r="AA135" s="66">
        <v>1</v>
      </c>
      <c r="AB135" s="66">
        <v>1</v>
      </c>
      <c r="AC135" s="66">
        <v>1</v>
      </c>
      <c r="AG135" s="65"/>
      <c r="AH135" s="65"/>
      <c r="AI135" s="65"/>
    </row>
    <row r="136" spans="1:35">
      <c r="A136" s="66">
        <v>23140</v>
      </c>
      <c r="B136" s="66">
        <v>0</v>
      </c>
      <c r="C136" s="66">
        <v>1996</v>
      </c>
      <c r="D136" s="66">
        <v>25</v>
      </c>
      <c r="E136" s="66">
        <v>18</v>
      </c>
      <c r="F136" s="66">
        <v>32</v>
      </c>
      <c r="G136" s="66"/>
      <c r="J136" s="66">
        <v>2</v>
      </c>
      <c r="K136" s="66">
        <v>1</v>
      </c>
      <c r="L136" s="66">
        <v>1</v>
      </c>
      <c r="M136" s="66">
        <v>2</v>
      </c>
      <c r="N136" s="66">
        <v>1</v>
      </c>
      <c r="O136" s="66">
        <v>1</v>
      </c>
      <c r="P136" s="66">
        <v>1</v>
      </c>
      <c r="Q136" s="66">
        <v>1</v>
      </c>
      <c r="R136" s="66">
        <v>1</v>
      </c>
      <c r="S136" s="66">
        <v>1</v>
      </c>
      <c r="T136" s="66">
        <v>1</v>
      </c>
      <c r="U136" s="66">
        <v>1</v>
      </c>
      <c r="V136" s="66">
        <v>2</v>
      </c>
      <c r="W136" s="66">
        <v>2</v>
      </c>
      <c r="X136" s="66">
        <v>2</v>
      </c>
      <c r="Y136" s="66">
        <v>1</v>
      </c>
      <c r="Z136" s="66">
        <v>1</v>
      </c>
      <c r="AA136" s="66">
        <v>1</v>
      </c>
      <c r="AB136" s="66">
        <v>1</v>
      </c>
      <c r="AC136" s="66">
        <v>1</v>
      </c>
      <c r="AG136" s="65"/>
      <c r="AH136" s="65"/>
      <c r="AI136" s="65"/>
    </row>
    <row r="137" spans="1:35">
      <c r="A137" s="66">
        <v>23143</v>
      </c>
      <c r="B137" s="66">
        <v>0</v>
      </c>
      <c r="C137" s="66">
        <v>1996</v>
      </c>
      <c r="D137" s="66">
        <v>37</v>
      </c>
      <c r="E137" s="66">
        <v>30</v>
      </c>
      <c r="F137" s="66">
        <v>44</v>
      </c>
      <c r="G137" s="66"/>
      <c r="J137" s="66">
        <v>1</v>
      </c>
      <c r="K137" s="66">
        <v>1</v>
      </c>
      <c r="L137" s="66">
        <v>2</v>
      </c>
      <c r="M137" s="66">
        <v>1</v>
      </c>
      <c r="N137" s="66">
        <v>1</v>
      </c>
      <c r="O137" s="66">
        <v>3</v>
      </c>
      <c r="P137" s="66">
        <v>2</v>
      </c>
      <c r="Q137" s="66">
        <v>3</v>
      </c>
      <c r="R137" s="66">
        <v>1</v>
      </c>
      <c r="S137" s="66">
        <v>1</v>
      </c>
      <c r="T137" s="66">
        <v>1</v>
      </c>
      <c r="U137" s="66">
        <v>1</v>
      </c>
      <c r="V137" s="66">
        <v>3</v>
      </c>
      <c r="W137" s="66">
        <v>4</v>
      </c>
      <c r="X137" s="66">
        <v>3</v>
      </c>
      <c r="Y137" s="66">
        <v>3</v>
      </c>
      <c r="Z137" s="66">
        <v>3</v>
      </c>
      <c r="AA137" s="66">
        <v>1</v>
      </c>
      <c r="AB137" s="66">
        <v>1</v>
      </c>
      <c r="AC137" s="66">
        <v>1</v>
      </c>
      <c r="AG137" s="65"/>
      <c r="AH137" s="65"/>
      <c r="AI137" s="65"/>
    </row>
    <row r="138" spans="1:35">
      <c r="A138" s="66">
        <v>23144</v>
      </c>
      <c r="B138" s="66">
        <v>0</v>
      </c>
      <c r="C138" s="66">
        <v>1997</v>
      </c>
      <c r="D138" s="66">
        <v>31</v>
      </c>
      <c r="E138" s="66">
        <v>24</v>
      </c>
      <c r="F138" s="66">
        <v>38</v>
      </c>
      <c r="G138" s="66"/>
      <c r="J138" s="66">
        <v>1</v>
      </c>
      <c r="K138" s="66">
        <v>1</v>
      </c>
      <c r="L138" s="66">
        <v>1</v>
      </c>
      <c r="M138" s="66">
        <v>1</v>
      </c>
      <c r="N138" s="66">
        <v>1</v>
      </c>
      <c r="O138" s="66">
        <v>1</v>
      </c>
      <c r="P138" s="66">
        <v>2</v>
      </c>
      <c r="Q138" s="66">
        <v>2</v>
      </c>
      <c r="R138" s="66">
        <v>1</v>
      </c>
      <c r="S138" s="66">
        <v>1</v>
      </c>
      <c r="T138" s="66">
        <v>1</v>
      </c>
      <c r="U138" s="66">
        <v>1</v>
      </c>
      <c r="V138" s="66">
        <v>3</v>
      </c>
      <c r="W138" s="66">
        <v>1</v>
      </c>
      <c r="X138" s="66">
        <v>2</v>
      </c>
      <c r="Y138" s="66">
        <v>1</v>
      </c>
      <c r="Z138" s="66">
        <v>4</v>
      </c>
      <c r="AA138" s="66">
        <v>1</v>
      </c>
      <c r="AB138" s="66">
        <v>1</v>
      </c>
      <c r="AC138" s="66">
        <v>4</v>
      </c>
      <c r="AG138" s="65"/>
      <c r="AH138" s="65"/>
      <c r="AI138" s="65"/>
    </row>
    <row r="139" spans="1:35">
      <c r="A139" s="66">
        <v>23241</v>
      </c>
      <c r="B139" s="66">
        <v>0</v>
      </c>
      <c r="C139" s="66">
        <v>1998</v>
      </c>
      <c r="D139" s="66">
        <v>53</v>
      </c>
      <c r="E139" s="66">
        <v>46</v>
      </c>
      <c r="F139" s="66">
        <v>60</v>
      </c>
      <c r="G139" s="66"/>
      <c r="J139" s="66">
        <v>3</v>
      </c>
      <c r="K139" s="66">
        <v>3</v>
      </c>
      <c r="L139" s="66">
        <v>3</v>
      </c>
      <c r="M139" s="66">
        <v>3</v>
      </c>
      <c r="N139" s="66">
        <v>2</v>
      </c>
      <c r="O139" s="66">
        <v>3</v>
      </c>
      <c r="P139" s="66">
        <v>2</v>
      </c>
      <c r="Q139" s="66">
        <v>1</v>
      </c>
      <c r="R139" s="66">
        <v>4</v>
      </c>
      <c r="S139" s="66">
        <v>2</v>
      </c>
      <c r="T139" s="66">
        <v>2</v>
      </c>
      <c r="U139" s="66">
        <v>3</v>
      </c>
      <c r="V139" s="66">
        <v>3</v>
      </c>
      <c r="W139" s="66">
        <v>4</v>
      </c>
      <c r="X139" s="66">
        <v>3</v>
      </c>
      <c r="Y139" s="66">
        <v>3</v>
      </c>
      <c r="Z139" s="66">
        <v>2</v>
      </c>
      <c r="AA139" s="66">
        <v>1</v>
      </c>
      <c r="AB139" s="66">
        <v>2</v>
      </c>
      <c r="AC139" s="66">
        <v>4</v>
      </c>
      <c r="AG139" s="65"/>
      <c r="AH139" s="65"/>
      <c r="AI139" s="65"/>
    </row>
    <row r="140" spans="1:35">
      <c r="A140" s="66">
        <v>23244</v>
      </c>
      <c r="B140" s="66">
        <v>0</v>
      </c>
      <c r="C140" s="66">
        <v>2000</v>
      </c>
      <c r="D140" s="66">
        <v>44</v>
      </c>
      <c r="E140" s="66">
        <v>37</v>
      </c>
      <c r="F140" s="66">
        <v>51</v>
      </c>
      <c r="G140" s="66"/>
      <c r="J140" s="66">
        <v>4</v>
      </c>
      <c r="K140" s="66">
        <v>1</v>
      </c>
      <c r="L140" s="66">
        <v>1</v>
      </c>
      <c r="M140" s="66">
        <v>1</v>
      </c>
      <c r="N140" s="66">
        <v>1</v>
      </c>
      <c r="O140" s="66">
        <v>3</v>
      </c>
      <c r="P140" s="66">
        <v>4</v>
      </c>
      <c r="Q140" s="66">
        <v>2</v>
      </c>
      <c r="R140" s="66">
        <v>2</v>
      </c>
      <c r="S140" s="66">
        <v>3</v>
      </c>
      <c r="T140" s="66">
        <v>2</v>
      </c>
      <c r="U140" s="66">
        <v>2</v>
      </c>
      <c r="V140" s="66">
        <v>3</v>
      </c>
      <c r="W140" s="66">
        <v>3</v>
      </c>
      <c r="X140" s="66">
        <v>2</v>
      </c>
      <c r="Y140" s="66">
        <v>3</v>
      </c>
      <c r="Z140" s="66">
        <v>2</v>
      </c>
      <c r="AA140" s="66">
        <v>1</v>
      </c>
      <c r="AB140" s="66">
        <v>1</v>
      </c>
      <c r="AC140" s="66">
        <v>3</v>
      </c>
      <c r="AG140" s="65"/>
      <c r="AH140" s="65"/>
      <c r="AI140" s="65"/>
    </row>
    <row r="141" spans="1:35">
      <c r="A141" s="66">
        <v>23242</v>
      </c>
      <c r="B141" s="66">
        <v>0</v>
      </c>
      <c r="C141" s="66">
        <v>2001</v>
      </c>
      <c r="D141" s="66">
        <v>57</v>
      </c>
      <c r="E141" s="66">
        <v>50</v>
      </c>
      <c r="F141" s="66">
        <v>64</v>
      </c>
      <c r="G141" s="66"/>
      <c r="J141" s="66">
        <v>4</v>
      </c>
      <c r="K141" s="66">
        <v>3</v>
      </c>
      <c r="L141" s="66">
        <v>3</v>
      </c>
      <c r="M141" s="66">
        <v>3</v>
      </c>
      <c r="N141" s="66">
        <v>1</v>
      </c>
      <c r="O141" s="66">
        <v>4</v>
      </c>
      <c r="P141" s="66">
        <v>4</v>
      </c>
      <c r="Q141" s="66">
        <v>4</v>
      </c>
      <c r="R141" s="66">
        <v>4</v>
      </c>
      <c r="S141" s="66">
        <v>4</v>
      </c>
      <c r="T141" s="66">
        <v>2</v>
      </c>
      <c r="U141" s="66">
        <v>4</v>
      </c>
      <c r="V141" s="66">
        <v>2</v>
      </c>
      <c r="W141" s="66">
        <v>3</v>
      </c>
      <c r="X141" s="66">
        <v>2</v>
      </c>
      <c r="Y141" s="66">
        <v>2</v>
      </c>
      <c r="Z141" s="66">
        <v>3</v>
      </c>
      <c r="AA141" s="66">
        <v>2</v>
      </c>
      <c r="AB141" s="66">
        <v>1</v>
      </c>
      <c r="AC141" s="66">
        <v>2</v>
      </c>
      <c r="AG141" s="65"/>
      <c r="AH141" s="65"/>
      <c r="AI141" s="65"/>
    </row>
    <row r="142" spans="1:35">
      <c r="A142" s="66">
        <v>23246</v>
      </c>
      <c r="B142" s="66">
        <v>0</v>
      </c>
      <c r="C142" s="66">
        <v>2000</v>
      </c>
      <c r="D142" s="66">
        <v>55</v>
      </c>
      <c r="E142" s="66">
        <v>48</v>
      </c>
      <c r="F142" s="66">
        <v>62</v>
      </c>
      <c r="G142" s="66"/>
      <c r="J142" s="66">
        <v>3</v>
      </c>
      <c r="K142" s="66">
        <v>3</v>
      </c>
      <c r="L142" s="66">
        <v>1</v>
      </c>
      <c r="M142" s="66">
        <v>2</v>
      </c>
      <c r="N142" s="66">
        <v>1</v>
      </c>
      <c r="O142" s="66">
        <v>3</v>
      </c>
      <c r="P142" s="66">
        <v>4</v>
      </c>
      <c r="Q142" s="66">
        <v>2</v>
      </c>
      <c r="R142" s="66">
        <v>4</v>
      </c>
      <c r="S142" s="66">
        <v>4</v>
      </c>
      <c r="T142" s="66">
        <v>3</v>
      </c>
      <c r="U142" s="66">
        <v>3</v>
      </c>
      <c r="V142" s="66">
        <v>4</v>
      </c>
      <c r="W142" s="66">
        <v>4</v>
      </c>
      <c r="X142" s="66">
        <v>3</v>
      </c>
      <c r="Y142" s="66">
        <v>3</v>
      </c>
      <c r="Z142" s="66">
        <v>3</v>
      </c>
      <c r="AA142" s="66">
        <v>2</v>
      </c>
      <c r="AB142" s="66">
        <v>1</v>
      </c>
      <c r="AC142" s="66">
        <v>2</v>
      </c>
      <c r="AG142" s="65"/>
      <c r="AH142" s="65"/>
      <c r="AI142" s="65"/>
    </row>
    <row r="143" spans="1:35">
      <c r="A143" s="66">
        <v>23248</v>
      </c>
      <c r="B143" s="66">
        <v>0</v>
      </c>
      <c r="C143" s="66">
        <v>2000</v>
      </c>
      <c r="D143" s="66">
        <v>33</v>
      </c>
      <c r="E143" s="66">
        <v>26</v>
      </c>
      <c r="F143" s="66">
        <v>40</v>
      </c>
      <c r="G143" s="66"/>
      <c r="J143" s="66">
        <v>1</v>
      </c>
      <c r="K143" s="66">
        <v>3</v>
      </c>
      <c r="L143" s="66">
        <v>1</v>
      </c>
      <c r="M143" s="66">
        <v>3</v>
      </c>
      <c r="N143" s="66">
        <v>1</v>
      </c>
      <c r="O143" s="66">
        <v>1</v>
      </c>
      <c r="P143" s="66">
        <v>1</v>
      </c>
      <c r="Q143" s="66">
        <v>1</v>
      </c>
      <c r="R143" s="66">
        <v>1</v>
      </c>
      <c r="S143" s="66">
        <v>3</v>
      </c>
      <c r="T143" s="66">
        <v>1</v>
      </c>
      <c r="U143" s="66">
        <v>1</v>
      </c>
      <c r="V143" s="66">
        <v>1</v>
      </c>
      <c r="W143" s="66">
        <v>1</v>
      </c>
      <c r="X143" s="66">
        <v>1</v>
      </c>
      <c r="Y143" s="66">
        <v>3</v>
      </c>
      <c r="Z143" s="66">
        <v>3</v>
      </c>
      <c r="AA143" s="66">
        <v>1</v>
      </c>
      <c r="AB143" s="66">
        <v>1</v>
      </c>
      <c r="AC143" s="66">
        <v>4</v>
      </c>
      <c r="AG143" s="65"/>
      <c r="AH143" s="65"/>
      <c r="AI143" s="65"/>
    </row>
    <row r="144" spans="1:35">
      <c r="A144" s="66">
        <v>23254</v>
      </c>
      <c r="B144" s="66">
        <v>0</v>
      </c>
      <c r="C144" s="66">
        <v>2001</v>
      </c>
      <c r="D144" s="66">
        <v>49</v>
      </c>
      <c r="E144" s="66">
        <v>42</v>
      </c>
      <c r="F144" s="66">
        <v>56</v>
      </c>
      <c r="G144" s="66"/>
      <c r="J144" s="66">
        <v>2</v>
      </c>
      <c r="K144" s="66">
        <v>2</v>
      </c>
      <c r="L144" s="66">
        <v>3</v>
      </c>
      <c r="M144" s="66">
        <v>2</v>
      </c>
      <c r="N144" s="66">
        <v>1</v>
      </c>
      <c r="O144" s="66">
        <v>4</v>
      </c>
      <c r="P144" s="66">
        <v>4</v>
      </c>
      <c r="Q144" s="66">
        <v>3</v>
      </c>
      <c r="R144" s="66">
        <v>3</v>
      </c>
      <c r="S144" s="66">
        <v>2</v>
      </c>
      <c r="T144" s="66">
        <v>2</v>
      </c>
      <c r="U144" s="66">
        <v>3</v>
      </c>
      <c r="V144" s="66">
        <v>2</v>
      </c>
      <c r="W144" s="66">
        <v>3</v>
      </c>
      <c r="X144" s="66">
        <v>2</v>
      </c>
      <c r="Y144" s="66">
        <v>4</v>
      </c>
      <c r="Z144" s="66">
        <v>3</v>
      </c>
      <c r="AA144" s="66">
        <v>1</v>
      </c>
      <c r="AB144" s="66">
        <v>1</v>
      </c>
      <c r="AC144" s="66">
        <v>2</v>
      </c>
      <c r="AG144" s="65"/>
      <c r="AH144" s="65"/>
      <c r="AI144" s="65"/>
    </row>
    <row r="145" spans="1:35">
      <c r="A145" s="66">
        <v>22009</v>
      </c>
      <c r="B145" s="66">
        <v>0</v>
      </c>
      <c r="C145" s="66">
        <v>2001</v>
      </c>
      <c r="D145" s="66">
        <v>53</v>
      </c>
      <c r="E145" s="66">
        <v>46</v>
      </c>
      <c r="F145" s="66">
        <v>60</v>
      </c>
      <c r="G145" s="66"/>
      <c r="J145" s="66">
        <v>3</v>
      </c>
      <c r="K145" s="66">
        <v>2</v>
      </c>
      <c r="L145" s="66">
        <v>2</v>
      </c>
      <c r="M145" s="66">
        <v>2</v>
      </c>
      <c r="N145" s="66">
        <v>1</v>
      </c>
      <c r="O145" s="66">
        <v>4</v>
      </c>
      <c r="P145" s="66">
        <v>3</v>
      </c>
      <c r="Q145" s="66">
        <v>1</v>
      </c>
      <c r="R145" s="66">
        <v>3</v>
      </c>
      <c r="S145" s="66">
        <v>3</v>
      </c>
      <c r="T145" s="66">
        <v>1</v>
      </c>
      <c r="U145" s="66">
        <v>4</v>
      </c>
      <c r="V145" s="66">
        <v>3</v>
      </c>
      <c r="W145" s="66">
        <v>3</v>
      </c>
      <c r="X145" s="66">
        <v>4</v>
      </c>
      <c r="Y145" s="66">
        <v>4</v>
      </c>
      <c r="Z145" s="66">
        <v>4</v>
      </c>
      <c r="AA145" s="66">
        <v>1</v>
      </c>
      <c r="AB145" s="66">
        <v>2</v>
      </c>
      <c r="AC145" s="66">
        <v>3</v>
      </c>
      <c r="AG145" s="65"/>
      <c r="AH145" s="65"/>
      <c r="AI145" s="65"/>
    </row>
    <row r="146" spans="1:35">
      <c r="A146" s="66">
        <v>23258</v>
      </c>
      <c r="B146" s="66">
        <v>1</v>
      </c>
      <c r="C146" s="66">
        <v>2001</v>
      </c>
      <c r="D146" s="66">
        <v>41</v>
      </c>
      <c r="E146" s="66">
        <v>34</v>
      </c>
      <c r="F146" s="66">
        <v>48</v>
      </c>
      <c r="G146" s="66"/>
      <c r="J146" s="66">
        <v>2</v>
      </c>
      <c r="K146" s="66">
        <v>2</v>
      </c>
      <c r="L146" s="66">
        <v>3</v>
      </c>
      <c r="M146" s="66">
        <v>1</v>
      </c>
      <c r="N146" s="66">
        <v>1</v>
      </c>
      <c r="O146" s="66">
        <v>4</v>
      </c>
      <c r="P146" s="66">
        <v>4</v>
      </c>
      <c r="Q146" s="66">
        <v>2</v>
      </c>
      <c r="R146" s="66">
        <v>1</v>
      </c>
      <c r="S146" s="66">
        <v>1</v>
      </c>
      <c r="T146" s="66">
        <v>1</v>
      </c>
      <c r="U146" s="66">
        <v>3</v>
      </c>
      <c r="V146" s="66">
        <v>2</v>
      </c>
      <c r="W146" s="66">
        <v>3</v>
      </c>
      <c r="X146" s="66">
        <v>3</v>
      </c>
      <c r="Y146" s="66">
        <v>2</v>
      </c>
      <c r="Z146" s="66">
        <v>3</v>
      </c>
      <c r="AA146" s="66">
        <v>1</v>
      </c>
      <c r="AB146" s="66">
        <v>1</v>
      </c>
      <c r="AC146" s="66">
        <v>1</v>
      </c>
      <c r="AG146" s="65"/>
      <c r="AH146" s="65"/>
      <c r="AI146" s="65"/>
    </row>
    <row r="147" spans="1:35">
      <c r="A147" s="66">
        <v>23243</v>
      </c>
      <c r="B147" s="66">
        <v>0</v>
      </c>
      <c r="C147" s="66">
        <v>2001</v>
      </c>
      <c r="D147" s="66">
        <v>51</v>
      </c>
      <c r="E147" s="66">
        <v>44</v>
      </c>
      <c r="F147" s="66">
        <v>58</v>
      </c>
      <c r="G147" s="66"/>
      <c r="J147" s="66">
        <v>2</v>
      </c>
      <c r="K147" s="66">
        <v>3</v>
      </c>
      <c r="L147" s="66">
        <v>2</v>
      </c>
      <c r="M147" s="66">
        <v>1</v>
      </c>
      <c r="N147" s="66">
        <v>1</v>
      </c>
      <c r="O147" s="66">
        <v>3</v>
      </c>
      <c r="P147" s="66">
        <v>4</v>
      </c>
      <c r="Q147" s="66">
        <v>3</v>
      </c>
      <c r="R147" s="66">
        <v>2</v>
      </c>
      <c r="S147" s="66">
        <v>1</v>
      </c>
      <c r="T147" s="66">
        <v>1</v>
      </c>
      <c r="U147" s="66">
        <v>3</v>
      </c>
      <c r="V147" s="66">
        <v>4</v>
      </c>
      <c r="W147" s="66">
        <v>4</v>
      </c>
      <c r="X147" s="66">
        <v>4</v>
      </c>
      <c r="Y147" s="66">
        <v>4</v>
      </c>
      <c r="Z147" s="66">
        <v>4</v>
      </c>
      <c r="AA147" s="66">
        <v>1</v>
      </c>
      <c r="AB147" s="66">
        <v>1</v>
      </c>
      <c r="AC147" s="66">
        <v>3</v>
      </c>
      <c r="AG147" s="65"/>
      <c r="AH147" s="65"/>
      <c r="AI147" s="65"/>
    </row>
    <row r="148" spans="1:35">
      <c r="A148" s="66">
        <v>23261</v>
      </c>
      <c r="B148" s="66">
        <v>1</v>
      </c>
      <c r="C148" s="66">
        <v>1994</v>
      </c>
      <c r="D148" s="66">
        <v>45</v>
      </c>
      <c r="E148" s="66">
        <v>38</v>
      </c>
      <c r="F148" s="66">
        <v>52</v>
      </c>
      <c r="G148" s="66"/>
      <c r="J148" s="66">
        <v>2</v>
      </c>
      <c r="K148" s="66">
        <v>2</v>
      </c>
      <c r="L148" s="66">
        <v>3</v>
      </c>
      <c r="M148" s="66">
        <v>2</v>
      </c>
      <c r="N148" s="66">
        <v>1</v>
      </c>
      <c r="O148" s="66">
        <v>1</v>
      </c>
      <c r="P148" s="66">
        <v>1</v>
      </c>
      <c r="Q148" s="66">
        <v>3</v>
      </c>
      <c r="R148" s="66">
        <v>2</v>
      </c>
      <c r="S148" s="66">
        <v>2</v>
      </c>
      <c r="T148" s="66">
        <v>3</v>
      </c>
      <c r="U148" s="66">
        <v>2</v>
      </c>
      <c r="V148" s="66">
        <v>3</v>
      </c>
      <c r="W148" s="66">
        <v>3</v>
      </c>
      <c r="X148" s="66">
        <v>4</v>
      </c>
      <c r="Y148" s="66">
        <v>2</v>
      </c>
      <c r="Z148" s="66">
        <v>4</v>
      </c>
      <c r="AA148" s="66">
        <v>1</v>
      </c>
      <c r="AB148" s="66">
        <v>1</v>
      </c>
      <c r="AC148" s="66">
        <v>3</v>
      </c>
      <c r="AG148" s="65"/>
      <c r="AH148" s="65"/>
      <c r="AI148" s="65"/>
    </row>
    <row r="149" spans="1:35">
      <c r="A149" s="66">
        <v>19797</v>
      </c>
      <c r="B149" s="66">
        <v>0</v>
      </c>
      <c r="C149" s="66">
        <v>2001</v>
      </c>
      <c r="D149" s="66">
        <v>46</v>
      </c>
      <c r="E149" s="66">
        <v>39</v>
      </c>
      <c r="F149" s="66">
        <v>53</v>
      </c>
      <c r="G149" s="66"/>
      <c r="J149" s="66">
        <v>1</v>
      </c>
      <c r="K149" s="66">
        <v>2</v>
      </c>
      <c r="L149" s="66">
        <v>2</v>
      </c>
      <c r="M149" s="66">
        <v>2</v>
      </c>
      <c r="N149" s="66">
        <v>3</v>
      </c>
      <c r="O149" s="66">
        <v>4</v>
      </c>
      <c r="P149" s="66">
        <v>4</v>
      </c>
      <c r="Q149" s="66">
        <v>2</v>
      </c>
      <c r="R149" s="66">
        <v>2</v>
      </c>
      <c r="S149" s="66">
        <v>1</v>
      </c>
      <c r="T149" s="66">
        <v>1</v>
      </c>
      <c r="U149" s="66">
        <v>1</v>
      </c>
      <c r="V149" s="66">
        <v>3</v>
      </c>
      <c r="W149" s="66">
        <v>3</v>
      </c>
      <c r="X149" s="66">
        <v>3</v>
      </c>
      <c r="Y149" s="66">
        <v>3</v>
      </c>
      <c r="Z149" s="66">
        <v>3</v>
      </c>
      <c r="AA149" s="66">
        <v>2</v>
      </c>
      <c r="AB149" s="66">
        <v>2</v>
      </c>
      <c r="AC149" s="66">
        <v>2</v>
      </c>
      <c r="AG149" s="65"/>
      <c r="AH149" s="65"/>
      <c r="AI149" s="65"/>
    </row>
    <row r="150" spans="1:35">
      <c r="A150" s="66">
        <v>23280</v>
      </c>
      <c r="B150" s="66">
        <v>0</v>
      </c>
      <c r="C150" s="66">
        <v>2001</v>
      </c>
      <c r="D150" s="66">
        <v>33</v>
      </c>
      <c r="E150" s="66">
        <v>26</v>
      </c>
      <c r="F150" s="66">
        <v>40</v>
      </c>
      <c r="G150" s="66"/>
      <c r="J150" s="66">
        <v>1</v>
      </c>
      <c r="K150" s="66">
        <v>1</v>
      </c>
      <c r="L150" s="66">
        <v>1</v>
      </c>
      <c r="M150" s="66">
        <v>1</v>
      </c>
      <c r="N150" s="66">
        <v>1</v>
      </c>
      <c r="O150" s="66">
        <v>3</v>
      </c>
      <c r="P150" s="66">
        <v>3</v>
      </c>
      <c r="Q150" s="66">
        <v>2</v>
      </c>
      <c r="R150" s="66">
        <v>2</v>
      </c>
      <c r="S150" s="66">
        <v>1</v>
      </c>
      <c r="T150" s="66">
        <v>1</v>
      </c>
      <c r="U150" s="66">
        <v>1</v>
      </c>
      <c r="V150" s="66">
        <v>2</v>
      </c>
      <c r="W150" s="66">
        <v>2</v>
      </c>
      <c r="X150" s="66">
        <v>2</v>
      </c>
      <c r="Y150" s="66">
        <v>1</v>
      </c>
      <c r="Z150" s="66">
        <v>2</v>
      </c>
      <c r="AA150" s="66">
        <v>1</v>
      </c>
      <c r="AB150" s="66">
        <v>1</v>
      </c>
      <c r="AC150" s="66">
        <v>4</v>
      </c>
      <c r="AG150" s="65"/>
      <c r="AH150" s="65"/>
      <c r="AI150" s="65"/>
    </row>
    <row r="151" spans="1:35">
      <c r="A151" s="66">
        <v>23312</v>
      </c>
      <c r="B151" s="66">
        <v>0</v>
      </c>
      <c r="C151" s="66">
        <v>1996</v>
      </c>
      <c r="D151" s="66">
        <v>44</v>
      </c>
      <c r="E151" s="66">
        <v>37</v>
      </c>
      <c r="F151" s="66">
        <v>51</v>
      </c>
      <c r="G151" s="66"/>
      <c r="J151" s="66">
        <v>1</v>
      </c>
      <c r="K151" s="66">
        <v>2</v>
      </c>
      <c r="L151" s="66">
        <v>1</v>
      </c>
      <c r="M151" s="66">
        <v>1</v>
      </c>
      <c r="N151" s="66">
        <v>1</v>
      </c>
      <c r="O151" s="66">
        <v>3</v>
      </c>
      <c r="P151" s="66">
        <v>4</v>
      </c>
      <c r="Q151" s="66">
        <v>3</v>
      </c>
      <c r="R151" s="66">
        <v>1</v>
      </c>
      <c r="S151" s="66">
        <v>1</v>
      </c>
      <c r="T151" s="66">
        <v>1</v>
      </c>
      <c r="U151" s="66">
        <v>3</v>
      </c>
      <c r="V151" s="66">
        <v>3</v>
      </c>
      <c r="W151" s="66">
        <v>3</v>
      </c>
      <c r="X151" s="66">
        <v>3</v>
      </c>
      <c r="Y151" s="66">
        <v>2</v>
      </c>
      <c r="Z151" s="66">
        <v>4</v>
      </c>
      <c r="AA151" s="66">
        <v>2</v>
      </c>
      <c r="AB151" s="66">
        <v>2</v>
      </c>
      <c r="AC151" s="66">
        <v>3</v>
      </c>
      <c r="AG151" s="65"/>
      <c r="AH151" s="65"/>
      <c r="AI151" s="65"/>
    </row>
    <row r="152" spans="1:35">
      <c r="A152" s="66">
        <v>23313</v>
      </c>
      <c r="B152" s="66">
        <v>1</v>
      </c>
      <c r="C152" s="66">
        <v>1995</v>
      </c>
      <c r="D152" s="66">
        <v>32</v>
      </c>
      <c r="E152" s="66">
        <v>25</v>
      </c>
      <c r="F152" s="66">
        <v>39</v>
      </c>
      <c r="G152" s="66"/>
      <c r="J152" s="66">
        <v>1</v>
      </c>
      <c r="K152" s="66">
        <v>2</v>
      </c>
      <c r="L152" s="66">
        <v>2</v>
      </c>
      <c r="M152" s="66">
        <v>1</v>
      </c>
      <c r="N152" s="66">
        <v>1</v>
      </c>
      <c r="O152" s="66">
        <v>1</v>
      </c>
      <c r="P152" s="66">
        <v>1</v>
      </c>
      <c r="Q152" s="66">
        <v>1</v>
      </c>
      <c r="R152" s="66">
        <v>1</v>
      </c>
      <c r="S152" s="66">
        <v>1</v>
      </c>
      <c r="T152" s="66">
        <v>1</v>
      </c>
      <c r="U152" s="66">
        <v>1</v>
      </c>
      <c r="V152" s="66">
        <v>3</v>
      </c>
      <c r="W152" s="66">
        <v>4</v>
      </c>
      <c r="X152" s="66">
        <v>1</v>
      </c>
      <c r="Y152" s="66">
        <v>2</v>
      </c>
      <c r="Z152" s="66">
        <v>3</v>
      </c>
      <c r="AA152" s="66">
        <v>1</v>
      </c>
      <c r="AB152" s="66">
        <v>2</v>
      </c>
      <c r="AC152" s="66">
        <v>2</v>
      </c>
      <c r="AG152" s="65"/>
      <c r="AH152" s="65"/>
      <c r="AI152" s="65"/>
    </row>
    <row r="153" spans="1:35">
      <c r="A153" s="66">
        <v>23316</v>
      </c>
      <c r="B153" s="66">
        <v>0</v>
      </c>
      <c r="C153" s="66">
        <v>1996</v>
      </c>
      <c r="D153" s="66">
        <v>69</v>
      </c>
      <c r="E153" s="66">
        <v>62</v>
      </c>
      <c r="F153" s="66">
        <v>76</v>
      </c>
      <c r="G153" s="66"/>
      <c r="J153" s="66">
        <v>4</v>
      </c>
      <c r="K153" s="66">
        <v>3</v>
      </c>
      <c r="L153" s="66">
        <v>3</v>
      </c>
      <c r="M153" s="66">
        <v>2</v>
      </c>
      <c r="N153" s="66">
        <v>3</v>
      </c>
      <c r="O153" s="66">
        <v>4</v>
      </c>
      <c r="P153" s="66">
        <v>4</v>
      </c>
      <c r="Q153" s="66">
        <v>4</v>
      </c>
      <c r="R153" s="66">
        <v>4</v>
      </c>
      <c r="S153" s="66">
        <v>4</v>
      </c>
      <c r="T153" s="66">
        <v>2</v>
      </c>
      <c r="U153" s="66">
        <v>2</v>
      </c>
      <c r="V153" s="66">
        <v>3</v>
      </c>
      <c r="W153" s="66">
        <v>4</v>
      </c>
      <c r="X153" s="66">
        <v>4</v>
      </c>
      <c r="Y153" s="66">
        <v>4</v>
      </c>
      <c r="Z153" s="66">
        <v>4</v>
      </c>
      <c r="AA153" s="66">
        <v>3</v>
      </c>
      <c r="AB153" s="66">
        <v>4</v>
      </c>
      <c r="AC153" s="66">
        <v>4</v>
      </c>
      <c r="AG153" s="65"/>
      <c r="AH153" s="65"/>
      <c r="AI153" s="65"/>
    </row>
    <row r="154" spans="1:35">
      <c r="A154" s="66">
        <v>23321</v>
      </c>
      <c r="B154" s="66">
        <v>0</v>
      </c>
      <c r="C154" s="66">
        <v>2000</v>
      </c>
      <c r="D154" s="66">
        <v>37</v>
      </c>
      <c r="E154" s="66">
        <v>30</v>
      </c>
      <c r="F154" s="66">
        <v>44</v>
      </c>
      <c r="G154" s="66"/>
      <c r="J154" s="66">
        <v>1</v>
      </c>
      <c r="K154" s="66">
        <v>1</v>
      </c>
      <c r="L154" s="66">
        <v>1</v>
      </c>
      <c r="M154" s="66">
        <v>1</v>
      </c>
      <c r="N154" s="66">
        <v>1</v>
      </c>
      <c r="O154" s="66">
        <v>4</v>
      </c>
      <c r="P154" s="66">
        <v>3</v>
      </c>
      <c r="Q154" s="66">
        <v>3</v>
      </c>
      <c r="R154" s="66">
        <v>2</v>
      </c>
      <c r="S154" s="66">
        <v>1</v>
      </c>
      <c r="T154" s="66">
        <v>1</v>
      </c>
      <c r="U154" s="66">
        <v>4</v>
      </c>
      <c r="V154" s="66">
        <v>2</v>
      </c>
      <c r="W154" s="66">
        <v>2</v>
      </c>
      <c r="X154" s="66">
        <v>1</v>
      </c>
      <c r="Y154" s="66">
        <v>1</v>
      </c>
      <c r="Z154" s="66">
        <v>3</v>
      </c>
      <c r="AA154" s="66">
        <v>1</v>
      </c>
      <c r="AB154" s="66">
        <v>1</v>
      </c>
      <c r="AC154" s="66">
        <v>3</v>
      </c>
      <c r="AG154" s="65"/>
      <c r="AH154" s="65"/>
      <c r="AI154" s="65"/>
    </row>
    <row r="155" spans="1:35">
      <c r="A155" s="66">
        <v>23319</v>
      </c>
      <c r="B155" s="66">
        <v>0</v>
      </c>
      <c r="C155" s="66">
        <v>1997</v>
      </c>
      <c r="D155" s="66">
        <v>25</v>
      </c>
      <c r="E155" s="66">
        <v>18</v>
      </c>
      <c r="F155" s="66">
        <v>32</v>
      </c>
      <c r="G155" s="66"/>
      <c r="J155" s="66">
        <v>1</v>
      </c>
      <c r="K155" s="66">
        <v>1</v>
      </c>
      <c r="L155" s="66">
        <v>1</v>
      </c>
      <c r="M155" s="66">
        <v>1</v>
      </c>
      <c r="N155" s="66">
        <v>1</v>
      </c>
      <c r="O155" s="66">
        <v>1</v>
      </c>
      <c r="P155" s="66">
        <v>1</v>
      </c>
      <c r="Q155" s="66">
        <v>1</v>
      </c>
      <c r="R155" s="66">
        <v>1</v>
      </c>
      <c r="S155" s="66">
        <v>1</v>
      </c>
      <c r="T155" s="66">
        <v>1</v>
      </c>
      <c r="U155" s="66">
        <v>1</v>
      </c>
      <c r="V155" s="66">
        <v>3</v>
      </c>
      <c r="W155" s="66">
        <v>1</v>
      </c>
      <c r="X155" s="66">
        <v>1</v>
      </c>
      <c r="Y155" s="66">
        <v>1</v>
      </c>
      <c r="Z155" s="66">
        <v>4</v>
      </c>
      <c r="AA155" s="66">
        <v>1</v>
      </c>
      <c r="AB155" s="66">
        <v>1</v>
      </c>
      <c r="AC155" s="66">
        <v>1</v>
      </c>
      <c r="AG155" s="65"/>
      <c r="AH155" s="65"/>
      <c r="AI155" s="65"/>
    </row>
    <row r="156" spans="1:35">
      <c r="A156" s="66">
        <v>23317</v>
      </c>
      <c r="B156" s="66">
        <v>0</v>
      </c>
      <c r="C156" s="66">
        <v>1999</v>
      </c>
      <c r="D156" s="66">
        <v>41</v>
      </c>
      <c r="E156" s="66">
        <v>34</v>
      </c>
      <c r="F156" s="66">
        <v>48</v>
      </c>
      <c r="G156" s="66"/>
      <c r="J156" s="66">
        <v>2</v>
      </c>
      <c r="K156" s="66">
        <v>2</v>
      </c>
      <c r="L156" s="66">
        <v>3</v>
      </c>
      <c r="M156" s="66">
        <v>1</v>
      </c>
      <c r="N156" s="66">
        <v>1</v>
      </c>
      <c r="O156" s="66">
        <v>3</v>
      </c>
      <c r="P156" s="66">
        <v>1</v>
      </c>
      <c r="Q156" s="66">
        <v>4</v>
      </c>
      <c r="R156" s="66">
        <v>2</v>
      </c>
      <c r="S156" s="66">
        <v>1</v>
      </c>
      <c r="T156" s="66">
        <v>1</v>
      </c>
      <c r="U156" s="66">
        <v>1</v>
      </c>
      <c r="V156" s="66">
        <v>3</v>
      </c>
      <c r="W156" s="66">
        <v>3</v>
      </c>
      <c r="X156" s="66">
        <v>2</v>
      </c>
      <c r="Y156" s="66">
        <v>2</v>
      </c>
      <c r="Z156" s="66">
        <v>3</v>
      </c>
      <c r="AA156" s="66">
        <v>1</v>
      </c>
      <c r="AB156" s="66">
        <v>3</v>
      </c>
      <c r="AC156" s="66">
        <v>2</v>
      </c>
      <c r="AG156" s="65"/>
      <c r="AH156" s="65"/>
      <c r="AI156" s="65"/>
    </row>
    <row r="157" spans="1:35">
      <c r="A157" s="66">
        <v>23322</v>
      </c>
      <c r="B157" s="66">
        <v>0</v>
      </c>
      <c r="C157" s="66">
        <v>1998</v>
      </c>
      <c r="D157" s="66">
        <v>43</v>
      </c>
      <c r="E157" s="66">
        <v>36</v>
      </c>
      <c r="F157" s="66">
        <v>50</v>
      </c>
      <c r="G157" s="66"/>
      <c r="J157" s="66">
        <v>2</v>
      </c>
      <c r="K157" s="66">
        <v>1</v>
      </c>
      <c r="L157" s="66">
        <v>2</v>
      </c>
      <c r="M157" s="66">
        <v>1</v>
      </c>
      <c r="N157" s="66">
        <v>1</v>
      </c>
      <c r="O157" s="66">
        <v>3</v>
      </c>
      <c r="P157" s="66">
        <v>3</v>
      </c>
      <c r="Q157" s="66">
        <v>3</v>
      </c>
      <c r="R157" s="66">
        <v>2</v>
      </c>
      <c r="S157" s="66">
        <v>1</v>
      </c>
      <c r="T157" s="66">
        <v>1</v>
      </c>
      <c r="U157" s="66">
        <v>2</v>
      </c>
      <c r="V157" s="66">
        <v>3</v>
      </c>
      <c r="W157" s="66">
        <v>4</v>
      </c>
      <c r="X157" s="66">
        <v>4</v>
      </c>
      <c r="Y157" s="66">
        <v>2</v>
      </c>
      <c r="Z157" s="66">
        <v>3</v>
      </c>
      <c r="AA157" s="66">
        <v>1</v>
      </c>
      <c r="AB157" s="66">
        <v>1</v>
      </c>
      <c r="AC157" s="66">
        <v>3</v>
      </c>
      <c r="AG157" s="65"/>
      <c r="AH157" s="65"/>
      <c r="AI157" s="65"/>
    </row>
    <row r="158" spans="1:35">
      <c r="A158" s="66">
        <v>23329</v>
      </c>
      <c r="B158" s="66">
        <v>0</v>
      </c>
      <c r="C158" s="66">
        <v>1998</v>
      </c>
      <c r="D158" s="66">
        <v>34</v>
      </c>
      <c r="E158" s="66">
        <v>27</v>
      </c>
      <c r="F158" s="66">
        <v>41</v>
      </c>
      <c r="G158" s="66"/>
      <c r="J158" s="66">
        <v>2</v>
      </c>
      <c r="K158" s="66">
        <v>2</v>
      </c>
      <c r="L158" s="66">
        <v>2</v>
      </c>
      <c r="M158" s="66">
        <v>1</v>
      </c>
      <c r="N158" s="66">
        <v>1</v>
      </c>
      <c r="O158" s="66">
        <v>3</v>
      </c>
      <c r="P158" s="66">
        <v>2</v>
      </c>
      <c r="Q158" s="66">
        <v>2</v>
      </c>
      <c r="R158" s="66">
        <v>1</v>
      </c>
      <c r="S158" s="66">
        <v>2</v>
      </c>
      <c r="T158" s="66">
        <v>1</v>
      </c>
      <c r="U158" s="66">
        <v>2</v>
      </c>
      <c r="V158" s="66">
        <v>1</v>
      </c>
      <c r="W158" s="66">
        <v>2</v>
      </c>
      <c r="X158" s="66">
        <v>1</v>
      </c>
      <c r="Y158" s="66">
        <v>1</v>
      </c>
      <c r="Z158" s="66">
        <v>1</v>
      </c>
      <c r="AA158" s="66">
        <v>1</v>
      </c>
      <c r="AB158" s="66">
        <v>2</v>
      </c>
      <c r="AC158" s="66">
        <v>4</v>
      </c>
      <c r="AG158" s="65"/>
      <c r="AH158" s="65"/>
      <c r="AI158" s="65"/>
    </row>
    <row r="159" spans="1:35">
      <c r="A159" s="66">
        <v>23331</v>
      </c>
      <c r="B159" s="66">
        <v>0</v>
      </c>
      <c r="C159" s="66">
        <v>1997</v>
      </c>
      <c r="D159" s="66">
        <v>30</v>
      </c>
      <c r="E159" s="66">
        <v>23</v>
      </c>
      <c r="F159" s="66">
        <v>37</v>
      </c>
      <c r="G159" s="66"/>
      <c r="J159" s="66">
        <v>2</v>
      </c>
      <c r="K159" s="66">
        <v>1</v>
      </c>
      <c r="L159" s="66">
        <v>1</v>
      </c>
      <c r="M159" s="66">
        <v>1</v>
      </c>
      <c r="N159" s="66">
        <v>1</v>
      </c>
      <c r="O159" s="66">
        <v>1</v>
      </c>
      <c r="P159" s="66">
        <v>1</v>
      </c>
      <c r="Q159" s="66">
        <v>2</v>
      </c>
      <c r="R159" s="66">
        <v>1</v>
      </c>
      <c r="S159" s="66">
        <v>1</v>
      </c>
      <c r="T159" s="66">
        <v>1</v>
      </c>
      <c r="U159" s="66">
        <v>1</v>
      </c>
      <c r="V159" s="66">
        <v>2</v>
      </c>
      <c r="W159" s="66">
        <v>2</v>
      </c>
      <c r="X159" s="66">
        <v>2</v>
      </c>
      <c r="Y159" s="66">
        <v>3</v>
      </c>
      <c r="Z159" s="66">
        <v>3</v>
      </c>
      <c r="AA159" s="66">
        <v>1</v>
      </c>
      <c r="AB159" s="66">
        <v>2</v>
      </c>
      <c r="AC159" s="66">
        <v>1</v>
      </c>
      <c r="AG159" s="65"/>
      <c r="AH159" s="65"/>
      <c r="AI159" s="65"/>
    </row>
    <row r="160" spans="1:35">
      <c r="A160" s="66">
        <v>23333</v>
      </c>
      <c r="B160" s="66">
        <v>0</v>
      </c>
      <c r="C160" s="66">
        <v>1996</v>
      </c>
      <c r="D160" s="66">
        <v>38</v>
      </c>
      <c r="E160" s="66">
        <v>31</v>
      </c>
      <c r="F160" s="66">
        <v>45</v>
      </c>
      <c r="G160" s="66"/>
      <c r="J160" s="66">
        <v>3</v>
      </c>
      <c r="K160" s="66">
        <v>2</v>
      </c>
      <c r="L160" s="66">
        <v>1</v>
      </c>
      <c r="M160" s="66">
        <v>1</v>
      </c>
      <c r="N160" s="66">
        <v>1</v>
      </c>
      <c r="O160" s="66">
        <v>3</v>
      </c>
      <c r="P160" s="66">
        <v>2</v>
      </c>
      <c r="Q160" s="66">
        <v>1</v>
      </c>
      <c r="R160" s="66">
        <v>1</v>
      </c>
      <c r="S160" s="66">
        <v>2</v>
      </c>
      <c r="T160" s="66">
        <v>1</v>
      </c>
      <c r="U160" s="66">
        <v>1</v>
      </c>
      <c r="V160" s="66">
        <v>3</v>
      </c>
      <c r="W160" s="66">
        <v>3</v>
      </c>
      <c r="X160" s="66">
        <v>3</v>
      </c>
      <c r="Y160" s="66">
        <v>2</v>
      </c>
      <c r="Z160" s="66">
        <v>3</v>
      </c>
      <c r="AA160" s="66">
        <v>1</v>
      </c>
      <c r="AB160" s="66">
        <v>1</v>
      </c>
      <c r="AC160" s="66">
        <v>3</v>
      </c>
      <c r="AG160" s="65"/>
      <c r="AH160" s="65"/>
      <c r="AI160" s="65"/>
    </row>
    <row r="161" spans="1:35">
      <c r="A161" s="66">
        <v>19472</v>
      </c>
      <c r="B161" s="66">
        <v>0</v>
      </c>
      <c r="C161" s="66">
        <v>1998</v>
      </c>
      <c r="D161" s="66">
        <v>43</v>
      </c>
      <c r="E161" s="66">
        <v>36</v>
      </c>
      <c r="F161" s="66">
        <v>50</v>
      </c>
      <c r="G161" s="66"/>
      <c r="J161" s="66">
        <v>1</v>
      </c>
      <c r="K161" s="66">
        <v>1</v>
      </c>
      <c r="L161" s="66">
        <v>2</v>
      </c>
      <c r="M161" s="66">
        <v>2</v>
      </c>
      <c r="N161" s="66">
        <v>1</v>
      </c>
      <c r="O161" s="66">
        <v>3</v>
      </c>
      <c r="P161" s="66">
        <v>2</v>
      </c>
      <c r="Q161" s="66">
        <v>2</v>
      </c>
      <c r="R161" s="66">
        <v>2</v>
      </c>
      <c r="S161" s="66">
        <v>3</v>
      </c>
      <c r="T161" s="66">
        <v>3</v>
      </c>
      <c r="U161" s="66">
        <v>2</v>
      </c>
      <c r="V161" s="66">
        <v>3</v>
      </c>
      <c r="W161" s="66">
        <v>2</v>
      </c>
      <c r="X161" s="66">
        <v>3</v>
      </c>
      <c r="Y161" s="66">
        <v>2</v>
      </c>
      <c r="Z161" s="66">
        <v>2</v>
      </c>
      <c r="AA161" s="66">
        <v>2</v>
      </c>
      <c r="AB161" s="66">
        <v>2</v>
      </c>
      <c r="AC161" s="66">
        <v>3</v>
      </c>
      <c r="AG161" s="65"/>
      <c r="AH161" s="65"/>
      <c r="AI161" s="65"/>
    </row>
    <row r="162" spans="1:35">
      <c r="A162" s="66">
        <v>20713</v>
      </c>
      <c r="B162" s="66">
        <v>1</v>
      </c>
      <c r="C162" s="66">
        <v>1999</v>
      </c>
      <c r="D162" s="66">
        <v>36</v>
      </c>
      <c r="E162" s="66">
        <v>29</v>
      </c>
      <c r="F162" s="66">
        <v>43</v>
      </c>
      <c r="G162" s="66"/>
      <c r="J162" s="66">
        <v>2</v>
      </c>
      <c r="K162" s="66">
        <v>3</v>
      </c>
      <c r="L162" s="66">
        <v>3</v>
      </c>
      <c r="M162" s="66">
        <v>1</v>
      </c>
      <c r="N162" s="66">
        <v>1</v>
      </c>
      <c r="O162" s="66">
        <v>2</v>
      </c>
      <c r="P162" s="66">
        <v>1</v>
      </c>
      <c r="Q162" s="66">
        <v>2</v>
      </c>
      <c r="R162" s="66">
        <v>1</v>
      </c>
      <c r="S162" s="66">
        <v>1</v>
      </c>
      <c r="T162" s="66">
        <v>1</v>
      </c>
      <c r="U162" s="66">
        <v>3</v>
      </c>
      <c r="V162" s="66">
        <v>2</v>
      </c>
      <c r="W162" s="66">
        <v>3</v>
      </c>
      <c r="X162" s="66">
        <v>2</v>
      </c>
      <c r="Y162" s="66">
        <v>1</v>
      </c>
      <c r="Z162" s="66">
        <v>2</v>
      </c>
      <c r="AA162" s="66">
        <v>3</v>
      </c>
      <c r="AB162" s="66">
        <v>1</v>
      </c>
      <c r="AC162" s="66">
        <v>1</v>
      </c>
      <c r="AG162" s="65"/>
      <c r="AH162" s="65"/>
      <c r="AI162" s="65"/>
    </row>
    <row r="163" spans="1:35">
      <c r="A163" s="66">
        <v>23364</v>
      </c>
      <c r="B163" s="66">
        <v>0</v>
      </c>
      <c r="C163" s="66">
        <v>1997</v>
      </c>
      <c r="D163" s="66">
        <v>46</v>
      </c>
      <c r="E163" s="66">
        <v>39</v>
      </c>
      <c r="F163" s="66">
        <v>53</v>
      </c>
      <c r="G163" s="66"/>
      <c r="J163" s="66">
        <v>2</v>
      </c>
      <c r="K163" s="66">
        <v>2</v>
      </c>
      <c r="L163" s="66">
        <v>3</v>
      </c>
      <c r="M163" s="66">
        <v>1</v>
      </c>
      <c r="N163" s="66">
        <v>1</v>
      </c>
      <c r="O163" s="66">
        <v>3</v>
      </c>
      <c r="P163" s="66">
        <v>2</v>
      </c>
      <c r="Q163" s="66">
        <v>4</v>
      </c>
      <c r="R163" s="66">
        <v>1</v>
      </c>
      <c r="S163" s="66">
        <v>1</v>
      </c>
      <c r="T163" s="66">
        <v>1</v>
      </c>
      <c r="U163" s="66">
        <v>1</v>
      </c>
      <c r="V163" s="66">
        <v>3</v>
      </c>
      <c r="W163" s="66">
        <v>3</v>
      </c>
      <c r="X163" s="66">
        <v>3</v>
      </c>
      <c r="Y163" s="66">
        <v>3</v>
      </c>
      <c r="Z163" s="66">
        <v>3</v>
      </c>
      <c r="AA163" s="66">
        <v>3</v>
      </c>
      <c r="AB163" s="66">
        <v>4</v>
      </c>
      <c r="AC163" s="66">
        <v>2</v>
      </c>
      <c r="AG163" s="65"/>
      <c r="AH163" s="65"/>
      <c r="AI163" s="65"/>
    </row>
    <row r="164" spans="1:35">
      <c r="A164" s="66">
        <v>23375</v>
      </c>
      <c r="B164" s="66">
        <v>0</v>
      </c>
      <c r="C164" s="66">
        <v>1996</v>
      </c>
      <c r="D164" s="66">
        <v>37</v>
      </c>
      <c r="E164" s="66">
        <v>30</v>
      </c>
      <c r="F164" s="66">
        <v>44</v>
      </c>
      <c r="G164" s="66"/>
      <c r="J164" s="66">
        <v>3</v>
      </c>
      <c r="K164" s="66">
        <v>1</v>
      </c>
      <c r="L164" s="66">
        <v>1</v>
      </c>
      <c r="M164" s="66">
        <v>2</v>
      </c>
      <c r="N164" s="66">
        <v>1</v>
      </c>
      <c r="O164" s="66">
        <v>3</v>
      </c>
      <c r="P164" s="66">
        <v>3</v>
      </c>
      <c r="Q164" s="66">
        <v>1</v>
      </c>
      <c r="R164" s="66">
        <v>1</v>
      </c>
      <c r="S164" s="66">
        <v>1</v>
      </c>
      <c r="T164" s="66">
        <v>1</v>
      </c>
      <c r="U164" s="66">
        <v>2</v>
      </c>
      <c r="V164" s="66">
        <v>3</v>
      </c>
      <c r="W164" s="66">
        <v>3</v>
      </c>
      <c r="X164" s="66">
        <v>2</v>
      </c>
      <c r="Y164" s="66">
        <v>3</v>
      </c>
      <c r="Z164" s="66">
        <v>3</v>
      </c>
      <c r="AA164" s="66">
        <v>1</v>
      </c>
      <c r="AB164" s="66">
        <v>1</v>
      </c>
      <c r="AC164" s="66">
        <v>1</v>
      </c>
      <c r="AG164" s="65"/>
      <c r="AH164" s="65"/>
      <c r="AI164" s="65"/>
    </row>
    <row r="165" spans="1:35">
      <c r="A165" s="66">
        <v>19667</v>
      </c>
      <c r="B165" s="66">
        <v>0</v>
      </c>
      <c r="C165" s="66">
        <v>1999</v>
      </c>
      <c r="D165" s="66">
        <v>29</v>
      </c>
      <c r="E165" s="66">
        <v>22</v>
      </c>
      <c r="F165" s="66">
        <v>36</v>
      </c>
      <c r="G165" s="66"/>
      <c r="J165" s="66">
        <v>1</v>
      </c>
      <c r="K165" s="66">
        <v>1</v>
      </c>
      <c r="L165" s="66">
        <v>1</v>
      </c>
      <c r="M165" s="66">
        <v>1</v>
      </c>
      <c r="N165" s="66">
        <v>1</v>
      </c>
      <c r="O165" s="66">
        <v>1</v>
      </c>
      <c r="P165" s="66">
        <v>1</v>
      </c>
      <c r="Q165" s="66">
        <v>2</v>
      </c>
      <c r="R165" s="66">
        <v>1</v>
      </c>
      <c r="S165" s="66">
        <v>1</v>
      </c>
      <c r="T165" s="66">
        <v>1</v>
      </c>
      <c r="U165" s="66">
        <v>1</v>
      </c>
      <c r="V165" s="66">
        <v>2</v>
      </c>
      <c r="W165" s="66">
        <v>2</v>
      </c>
      <c r="X165" s="66">
        <v>3</v>
      </c>
      <c r="Y165" s="66">
        <v>2</v>
      </c>
      <c r="Z165" s="66">
        <v>2</v>
      </c>
      <c r="AA165" s="66">
        <v>1</v>
      </c>
      <c r="AB165" s="66">
        <v>1</v>
      </c>
      <c r="AC165" s="66">
        <v>3</v>
      </c>
      <c r="AG165" s="65"/>
      <c r="AH165" s="65"/>
      <c r="AI165" s="65"/>
    </row>
    <row r="166" spans="1:35">
      <c r="A166" s="66">
        <v>23432</v>
      </c>
      <c r="B166" s="66">
        <v>0</v>
      </c>
      <c r="C166" s="66">
        <v>1996</v>
      </c>
      <c r="D166" s="66">
        <v>28</v>
      </c>
      <c r="E166" s="66">
        <v>21</v>
      </c>
      <c r="F166" s="66">
        <v>35</v>
      </c>
      <c r="G166" s="66"/>
      <c r="J166" s="66">
        <v>1</v>
      </c>
      <c r="K166" s="66">
        <v>1</v>
      </c>
      <c r="L166" s="66">
        <v>1</v>
      </c>
      <c r="M166" s="66">
        <v>1</v>
      </c>
      <c r="N166" s="66">
        <v>1</v>
      </c>
      <c r="O166" s="66">
        <v>1</v>
      </c>
      <c r="P166" s="66">
        <v>1</v>
      </c>
      <c r="Q166" s="66">
        <v>1</v>
      </c>
      <c r="R166" s="66">
        <v>1</v>
      </c>
      <c r="S166" s="66">
        <v>1</v>
      </c>
      <c r="T166" s="66">
        <v>1</v>
      </c>
      <c r="U166" s="66">
        <v>1</v>
      </c>
      <c r="V166" s="66">
        <v>1</v>
      </c>
      <c r="W166" s="66">
        <v>3</v>
      </c>
      <c r="X166" s="66">
        <v>3</v>
      </c>
      <c r="Y166" s="66">
        <v>3</v>
      </c>
      <c r="Z166" s="66">
        <v>3</v>
      </c>
      <c r="AA166" s="66">
        <v>1</v>
      </c>
      <c r="AB166" s="66">
        <v>1</v>
      </c>
      <c r="AC166" s="66">
        <v>1</v>
      </c>
      <c r="AG166" s="65"/>
      <c r="AH166" s="65"/>
      <c r="AI166" s="65"/>
    </row>
    <row r="167" spans="1:35">
      <c r="A167" s="66">
        <v>23451</v>
      </c>
      <c r="B167" s="66">
        <v>1</v>
      </c>
      <c r="C167" s="66">
        <v>1999</v>
      </c>
      <c r="D167" s="66">
        <v>29</v>
      </c>
      <c r="E167" s="66">
        <v>22</v>
      </c>
      <c r="F167" s="66">
        <v>36</v>
      </c>
      <c r="G167" s="66"/>
      <c r="J167" s="66">
        <v>1</v>
      </c>
      <c r="K167" s="66">
        <v>1</v>
      </c>
      <c r="L167" s="66">
        <v>1</v>
      </c>
      <c r="M167" s="66">
        <v>1</v>
      </c>
      <c r="N167" s="66">
        <v>1</v>
      </c>
      <c r="O167" s="66">
        <v>1</v>
      </c>
      <c r="P167" s="66">
        <v>1</v>
      </c>
      <c r="Q167" s="66">
        <v>1</v>
      </c>
      <c r="R167" s="66">
        <v>1</v>
      </c>
      <c r="S167" s="66">
        <v>1</v>
      </c>
      <c r="T167" s="66">
        <v>1</v>
      </c>
      <c r="U167" s="66">
        <v>2</v>
      </c>
      <c r="V167" s="66">
        <v>2</v>
      </c>
      <c r="W167" s="66">
        <v>2</v>
      </c>
      <c r="X167" s="66">
        <v>2</v>
      </c>
      <c r="Y167" s="66">
        <v>2</v>
      </c>
      <c r="Z167" s="66">
        <v>3</v>
      </c>
      <c r="AA167" s="66">
        <v>1</v>
      </c>
      <c r="AB167" s="66">
        <v>1</v>
      </c>
      <c r="AC167" s="66">
        <v>3</v>
      </c>
      <c r="AG167" s="65"/>
      <c r="AH167" s="65"/>
      <c r="AI167" s="65"/>
    </row>
    <row r="168" spans="1:35">
      <c r="A168" s="66">
        <v>23590</v>
      </c>
      <c r="B168" s="66">
        <v>1</v>
      </c>
      <c r="C168" s="66">
        <v>1996</v>
      </c>
      <c r="D168" s="66">
        <v>39</v>
      </c>
      <c r="E168" s="66">
        <v>32</v>
      </c>
      <c r="F168" s="66">
        <v>46</v>
      </c>
      <c r="G168" s="66"/>
      <c r="J168" s="66">
        <v>1</v>
      </c>
      <c r="K168" s="66">
        <v>1</v>
      </c>
      <c r="L168" s="66">
        <v>2</v>
      </c>
      <c r="M168" s="66">
        <v>2</v>
      </c>
      <c r="N168" s="66">
        <v>1</v>
      </c>
      <c r="O168" s="66">
        <v>3</v>
      </c>
      <c r="P168" s="66">
        <v>1</v>
      </c>
      <c r="Q168" s="66">
        <v>3</v>
      </c>
      <c r="R168" s="66">
        <v>1</v>
      </c>
      <c r="S168" s="66">
        <v>1</v>
      </c>
      <c r="T168" s="66">
        <v>1</v>
      </c>
      <c r="U168" s="66">
        <v>2</v>
      </c>
      <c r="V168" s="66">
        <v>3</v>
      </c>
      <c r="W168" s="66">
        <v>3</v>
      </c>
      <c r="X168" s="66">
        <v>2</v>
      </c>
      <c r="Y168" s="66">
        <v>3</v>
      </c>
      <c r="Z168" s="66">
        <v>4</v>
      </c>
      <c r="AA168" s="66">
        <v>1</v>
      </c>
      <c r="AB168" s="66">
        <v>1</v>
      </c>
      <c r="AC168" s="66">
        <v>3</v>
      </c>
      <c r="AG168" s="65"/>
      <c r="AH168" s="65"/>
      <c r="AI168" s="65"/>
    </row>
    <row r="169" spans="1:35">
      <c r="A169" s="66">
        <v>23607</v>
      </c>
      <c r="B169" s="66">
        <v>0</v>
      </c>
      <c r="C169" s="66">
        <v>2000</v>
      </c>
      <c r="D169" s="66">
        <v>35</v>
      </c>
      <c r="E169" s="66">
        <v>28</v>
      </c>
      <c r="F169" s="66">
        <v>42</v>
      </c>
      <c r="G169" s="66"/>
      <c r="J169" s="66">
        <v>2</v>
      </c>
      <c r="K169" s="66">
        <v>2</v>
      </c>
      <c r="L169" s="66">
        <v>1</v>
      </c>
      <c r="M169" s="66">
        <v>1</v>
      </c>
      <c r="N169" s="66">
        <v>4</v>
      </c>
      <c r="O169" s="66">
        <v>4</v>
      </c>
      <c r="P169" s="66">
        <v>2</v>
      </c>
      <c r="Q169" s="66">
        <v>4</v>
      </c>
      <c r="R169" s="66">
        <v>3</v>
      </c>
      <c r="S169" s="66">
        <v>2</v>
      </c>
      <c r="T169" s="66">
        <v>1</v>
      </c>
      <c r="U169" s="66">
        <v>1</v>
      </c>
      <c r="V169" s="66">
        <v>1</v>
      </c>
      <c r="W169" s="66">
        <v>1</v>
      </c>
      <c r="X169" s="66">
        <v>1</v>
      </c>
      <c r="Y169" s="66">
        <v>1</v>
      </c>
      <c r="Z169" s="66">
        <v>1</v>
      </c>
      <c r="AA169" s="66">
        <v>1</v>
      </c>
      <c r="AB169" s="66">
        <v>1</v>
      </c>
      <c r="AC169" s="66">
        <v>1</v>
      </c>
      <c r="AG169" s="65"/>
      <c r="AH169" s="65"/>
      <c r="AI169" s="65"/>
    </row>
    <row r="170" spans="1:35">
      <c r="A170" s="66">
        <v>23626</v>
      </c>
      <c r="B170" s="66">
        <v>0</v>
      </c>
      <c r="C170" s="66">
        <v>1999</v>
      </c>
      <c r="D170" s="66">
        <v>35</v>
      </c>
      <c r="E170" s="66">
        <v>28</v>
      </c>
      <c r="F170" s="66">
        <v>42</v>
      </c>
      <c r="G170" s="66"/>
      <c r="J170" s="66">
        <v>1</v>
      </c>
      <c r="K170" s="66">
        <v>1</v>
      </c>
      <c r="L170" s="66">
        <v>1</v>
      </c>
      <c r="M170" s="66">
        <v>1</v>
      </c>
      <c r="N170" s="66">
        <v>1</v>
      </c>
      <c r="O170" s="66">
        <v>3</v>
      </c>
      <c r="P170" s="66">
        <v>2</v>
      </c>
      <c r="Q170" s="66">
        <v>4</v>
      </c>
      <c r="R170" s="66">
        <v>1</v>
      </c>
      <c r="S170" s="66">
        <v>1</v>
      </c>
      <c r="T170" s="66">
        <v>1</v>
      </c>
      <c r="U170" s="66">
        <v>1</v>
      </c>
      <c r="V170" s="66">
        <v>2</v>
      </c>
      <c r="W170" s="66">
        <v>3</v>
      </c>
      <c r="X170" s="66">
        <v>2</v>
      </c>
      <c r="Y170" s="66">
        <v>1</v>
      </c>
      <c r="Z170" s="66">
        <v>3</v>
      </c>
      <c r="AA170" s="66">
        <v>1</v>
      </c>
      <c r="AB170" s="66">
        <v>2</v>
      </c>
      <c r="AC170" s="66">
        <v>3</v>
      </c>
      <c r="AG170" s="65"/>
      <c r="AH170" s="65"/>
      <c r="AI170" s="65"/>
    </row>
    <row r="171" spans="1:35">
      <c r="A171" s="66">
        <v>23655</v>
      </c>
      <c r="B171" s="66">
        <v>0</v>
      </c>
      <c r="C171" s="66">
        <v>2000</v>
      </c>
      <c r="D171" s="66">
        <v>34</v>
      </c>
      <c r="E171" s="66">
        <v>27</v>
      </c>
      <c r="F171" s="66">
        <v>41</v>
      </c>
      <c r="G171" s="66"/>
      <c r="J171" s="66">
        <v>1</v>
      </c>
      <c r="K171" s="66">
        <v>3</v>
      </c>
      <c r="L171" s="66">
        <v>1</v>
      </c>
      <c r="M171" s="66">
        <v>3</v>
      </c>
      <c r="N171" s="66">
        <v>1</v>
      </c>
      <c r="O171" s="66">
        <v>4</v>
      </c>
      <c r="P171" s="66">
        <v>3</v>
      </c>
      <c r="Q171" s="66">
        <v>3</v>
      </c>
      <c r="R171" s="66">
        <v>1</v>
      </c>
      <c r="S171" s="66">
        <v>1</v>
      </c>
      <c r="T171" s="66">
        <v>1</v>
      </c>
      <c r="U171" s="66">
        <v>1</v>
      </c>
      <c r="V171" s="66">
        <v>1</v>
      </c>
      <c r="W171" s="66">
        <v>1</v>
      </c>
      <c r="X171" s="66">
        <v>1</v>
      </c>
      <c r="Y171" s="66">
        <v>1</v>
      </c>
      <c r="Z171" s="66">
        <v>3</v>
      </c>
      <c r="AA171" s="66">
        <v>1</v>
      </c>
      <c r="AB171" s="66">
        <v>1</v>
      </c>
      <c r="AC171" s="66">
        <v>2</v>
      </c>
      <c r="AG171" s="65"/>
      <c r="AH171" s="65"/>
      <c r="AI171" s="65"/>
    </row>
    <row r="172" spans="1:35">
      <c r="A172" s="66">
        <v>23713</v>
      </c>
      <c r="B172" s="66">
        <v>0</v>
      </c>
      <c r="C172" s="66">
        <v>1998</v>
      </c>
      <c r="D172" s="66">
        <v>48</v>
      </c>
      <c r="E172" s="66">
        <v>41</v>
      </c>
      <c r="F172" s="66">
        <v>55</v>
      </c>
      <c r="G172" s="66"/>
      <c r="J172" s="66">
        <v>3</v>
      </c>
      <c r="K172" s="66">
        <v>4</v>
      </c>
      <c r="L172" s="66">
        <v>2</v>
      </c>
      <c r="M172" s="66">
        <v>1</v>
      </c>
      <c r="N172" s="66">
        <v>1</v>
      </c>
      <c r="O172" s="66">
        <v>4</v>
      </c>
      <c r="P172" s="66">
        <v>4</v>
      </c>
      <c r="Q172" s="66">
        <v>2</v>
      </c>
      <c r="R172" s="66">
        <v>1</v>
      </c>
      <c r="S172" s="66">
        <v>1</v>
      </c>
      <c r="T172" s="66">
        <v>1</v>
      </c>
      <c r="U172" s="66">
        <v>1</v>
      </c>
      <c r="V172" s="66">
        <v>4</v>
      </c>
      <c r="W172" s="66">
        <v>4</v>
      </c>
      <c r="X172" s="66">
        <v>3</v>
      </c>
      <c r="Y172" s="66">
        <v>2</v>
      </c>
      <c r="Z172" s="66">
        <v>3</v>
      </c>
      <c r="AA172" s="66">
        <v>1</v>
      </c>
      <c r="AB172" s="66">
        <v>2</v>
      </c>
      <c r="AC172" s="66">
        <v>4</v>
      </c>
      <c r="AG172" s="65"/>
      <c r="AH172" s="65"/>
      <c r="AI172" s="65"/>
    </row>
    <row r="173" spans="1:35">
      <c r="A173" s="66">
        <v>23717</v>
      </c>
      <c r="B173" s="66">
        <v>0</v>
      </c>
      <c r="C173" s="66">
        <v>2000</v>
      </c>
      <c r="D173" s="66">
        <v>37</v>
      </c>
      <c r="E173" s="66">
        <v>30</v>
      </c>
      <c r="F173" s="66">
        <v>44</v>
      </c>
      <c r="G173" s="66"/>
      <c r="J173" s="66">
        <v>1</v>
      </c>
      <c r="K173" s="66">
        <v>1</v>
      </c>
      <c r="L173" s="66">
        <v>4</v>
      </c>
      <c r="M173" s="66">
        <v>1</v>
      </c>
      <c r="N173" s="66">
        <v>1</v>
      </c>
      <c r="O173" s="66">
        <v>4</v>
      </c>
      <c r="P173" s="66">
        <v>3</v>
      </c>
      <c r="Q173" s="66">
        <v>2</v>
      </c>
      <c r="R173" s="66">
        <v>1</v>
      </c>
      <c r="S173" s="66">
        <v>4</v>
      </c>
      <c r="T173" s="66">
        <v>1</v>
      </c>
      <c r="U173" s="66">
        <v>1</v>
      </c>
      <c r="V173" s="66">
        <v>4</v>
      </c>
      <c r="W173" s="66">
        <v>2</v>
      </c>
      <c r="X173" s="66">
        <v>1</v>
      </c>
      <c r="Y173" s="66">
        <v>1</v>
      </c>
      <c r="Z173" s="66">
        <v>2</v>
      </c>
      <c r="AA173" s="66">
        <v>1</v>
      </c>
      <c r="AB173" s="66">
        <v>1</v>
      </c>
      <c r="AC173" s="66">
        <v>1</v>
      </c>
      <c r="AG173" s="65"/>
      <c r="AH173" s="65"/>
      <c r="AI173" s="65"/>
    </row>
    <row r="174" spans="1:35">
      <c r="A174" s="66">
        <v>19964</v>
      </c>
      <c r="B174" s="66">
        <v>0</v>
      </c>
      <c r="C174" s="66">
        <v>1999</v>
      </c>
      <c r="D174" s="66">
        <v>49</v>
      </c>
      <c r="E174" s="66">
        <v>42</v>
      </c>
      <c r="F174" s="66">
        <v>56</v>
      </c>
      <c r="G174" s="66"/>
      <c r="J174" s="66">
        <v>2</v>
      </c>
      <c r="K174" s="66">
        <v>2</v>
      </c>
      <c r="L174" s="66">
        <v>3</v>
      </c>
      <c r="M174" s="66">
        <v>3</v>
      </c>
      <c r="N174" s="66">
        <v>1</v>
      </c>
      <c r="O174" s="66">
        <v>3</v>
      </c>
      <c r="P174" s="66">
        <v>3</v>
      </c>
      <c r="Q174" s="66">
        <v>2</v>
      </c>
      <c r="R174" s="66">
        <v>2</v>
      </c>
      <c r="S174" s="66">
        <v>2</v>
      </c>
      <c r="T174" s="66">
        <v>1</v>
      </c>
      <c r="U174" s="66">
        <v>3</v>
      </c>
      <c r="V174" s="66">
        <v>3</v>
      </c>
      <c r="W174" s="66">
        <v>3</v>
      </c>
      <c r="X174" s="66">
        <v>3</v>
      </c>
      <c r="Y174" s="66">
        <v>3</v>
      </c>
      <c r="Z174" s="66">
        <v>3</v>
      </c>
      <c r="AA174" s="66">
        <v>2</v>
      </c>
      <c r="AB174" s="66">
        <v>2</v>
      </c>
      <c r="AC174" s="66">
        <v>3</v>
      </c>
      <c r="AG174" s="65"/>
      <c r="AH174" s="65"/>
      <c r="AI174" s="65"/>
    </row>
    <row r="175" spans="1:35">
      <c r="A175" s="66">
        <v>23749</v>
      </c>
      <c r="B175" s="66">
        <v>0</v>
      </c>
      <c r="C175" s="66">
        <v>1999</v>
      </c>
      <c r="D175" s="66">
        <v>25</v>
      </c>
      <c r="E175" s="66">
        <v>18</v>
      </c>
      <c r="F175" s="66">
        <v>32</v>
      </c>
      <c r="G175" s="66"/>
      <c r="J175" s="66">
        <v>1</v>
      </c>
      <c r="K175" s="66">
        <v>1</v>
      </c>
      <c r="L175" s="66">
        <v>1</v>
      </c>
      <c r="M175" s="66">
        <v>1</v>
      </c>
      <c r="N175" s="66">
        <v>1</v>
      </c>
      <c r="O175" s="66">
        <v>2</v>
      </c>
      <c r="P175" s="66">
        <v>2</v>
      </c>
      <c r="Q175" s="66">
        <v>1</v>
      </c>
      <c r="R175" s="66">
        <v>1</v>
      </c>
      <c r="S175" s="66">
        <v>1</v>
      </c>
      <c r="T175" s="66">
        <v>1</v>
      </c>
      <c r="U175" s="66">
        <v>1</v>
      </c>
      <c r="V175" s="66">
        <v>1</v>
      </c>
      <c r="W175" s="66">
        <v>1</v>
      </c>
      <c r="X175" s="66">
        <v>2</v>
      </c>
      <c r="Y175" s="66">
        <v>1</v>
      </c>
      <c r="Z175" s="66">
        <v>3</v>
      </c>
      <c r="AA175" s="66">
        <v>1</v>
      </c>
      <c r="AB175" s="66">
        <v>1</v>
      </c>
      <c r="AC175" s="66">
        <v>1</v>
      </c>
      <c r="AG175" s="65"/>
      <c r="AH175" s="65"/>
      <c r="AI175" s="65"/>
    </row>
    <row r="176" spans="1:35">
      <c r="A176" s="66">
        <v>20814</v>
      </c>
      <c r="B176" s="66">
        <v>0</v>
      </c>
      <c r="C176" s="66">
        <v>1997</v>
      </c>
      <c r="D176" s="66">
        <v>42</v>
      </c>
      <c r="E176" s="66">
        <v>35</v>
      </c>
      <c r="F176" s="66">
        <v>49</v>
      </c>
      <c r="G176" s="66"/>
      <c r="J176" s="66">
        <v>2</v>
      </c>
      <c r="K176" s="66">
        <v>1</v>
      </c>
      <c r="L176" s="66">
        <v>1</v>
      </c>
      <c r="M176" s="66">
        <v>2</v>
      </c>
      <c r="N176" s="66">
        <v>1</v>
      </c>
      <c r="O176" s="66">
        <v>1</v>
      </c>
      <c r="P176" s="66">
        <v>1</v>
      </c>
      <c r="Q176" s="66">
        <v>1</v>
      </c>
      <c r="R176" s="66">
        <v>1</v>
      </c>
      <c r="S176" s="66">
        <v>2</v>
      </c>
      <c r="T176" s="66">
        <v>2</v>
      </c>
      <c r="U176" s="66">
        <v>2</v>
      </c>
      <c r="V176" s="66">
        <v>3</v>
      </c>
      <c r="W176" s="66">
        <v>3</v>
      </c>
      <c r="X176" s="66">
        <v>4</v>
      </c>
      <c r="Y176" s="66">
        <v>4</v>
      </c>
      <c r="Z176" s="66">
        <v>4</v>
      </c>
      <c r="AA176" s="66">
        <v>2</v>
      </c>
      <c r="AB176" s="66">
        <v>3</v>
      </c>
      <c r="AC176" s="66">
        <v>2</v>
      </c>
      <c r="AG176" s="65"/>
      <c r="AH176" s="65"/>
      <c r="AI176" s="65"/>
    </row>
    <row r="177" spans="1:35">
      <c r="A177" s="66">
        <v>20593</v>
      </c>
      <c r="B177" s="66">
        <v>1</v>
      </c>
      <c r="C177" s="66">
        <v>1997</v>
      </c>
      <c r="D177" s="66">
        <v>52</v>
      </c>
      <c r="E177" s="66">
        <v>45</v>
      </c>
      <c r="F177" s="66">
        <v>59</v>
      </c>
      <c r="G177" s="66"/>
      <c r="J177" s="66">
        <v>2</v>
      </c>
      <c r="K177" s="66">
        <v>2</v>
      </c>
      <c r="L177" s="66">
        <v>2</v>
      </c>
      <c r="M177" s="66">
        <v>4</v>
      </c>
      <c r="N177" s="66">
        <v>3</v>
      </c>
      <c r="O177" s="66">
        <v>4</v>
      </c>
      <c r="P177" s="66">
        <v>4</v>
      </c>
      <c r="Q177" s="66">
        <v>1</v>
      </c>
      <c r="R177" s="66">
        <v>2</v>
      </c>
      <c r="S177" s="66">
        <v>2</v>
      </c>
      <c r="T177" s="66">
        <v>1</v>
      </c>
      <c r="U177" s="66">
        <v>2</v>
      </c>
      <c r="V177" s="66">
        <v>3</v>
      </c>
      <c r="W177" s="66">
        <v>2</v>
      </c>
      <c r="X177" s="66">
        <v>2</v>
      </c>
      <c r="Y177" s="66">
        <v>3</v>
      </c>
      <c r="Z177" s="66">
        <v>4</v>
      </c>
      <c r="AA177" s="66">
        <v>3</v>
      </c>
      <c r="AB177" s="66">
        <v>2</v>
      </c>
      <c r="AC177" s="66">
        <v>4</v>
      </c>
      <c r="AG177" s="65"/>
      <c r="AH177" s="65"/>
      <c r="AI177" s="65"/>
    </row>
    <row r="178" spans="1:35">
      <c r="A178" s="66">
        <v>23777</v>
      </c>
      <c r="B178" s="66">
        <v>0</v>
      </c>
      <c r="C178" s="66">
        <v>2002</v>
      </c>
      <c r="D178" s="66">
        <v>43</v>
      </c>
      <c r="E178" s="66">
        <v>36</v>
      </c>
      <c r="F178" s="66">
        <v>50</v>
      </c>
      <c r="G178" s="66"/>
      <c r="J178" s="66">
        <v>2</v>
      </c>
      <c r="K178" s="66">
        <v>3</v>
      </c>
      <c r="L178" s="66">
        <v>3</v>
      </c>
      <c r="M178" s="66">
        <v>1</v>
      </c>
      <c r="N178" s="66">
        <v>4</v>
      </c>
      <c r="O178" s="66">
        <v>4</v>
      </c>
      <c r="P178" s="66">
        <v>2</v>
      </c>
      <c r="Q178" s="66">
        <v>2</v>
      </c>
      <c r="R178" s="66">
        <v>2</v>
      </c>
      <c r="S178" s="66">
        <v>1</v>
      </c>
      <c r="T178" s="66">
        <v>1</v>
      </c>
      <c r="U178" s="66">
        <v>3</v>
      </c>
      <c r="V178" s="66">
        <v>1</v>
      </c>
      <c r="W178" s="66">
        <v>2</v>
      </c>
      <c r="X178" s="66">
        <v>2</v>
      </c>
      <c r="Y178" s="66">
        <v>2</v>
      </c>
      <c r="Z178" s="66">
        <v>2</v>
      </c>
      <c r="AA178" s="66">
        <v>1</v>
      </c>
      <c r="AB178" s="66">
        <v>2</v>
      </c>
      <c r="AC178" s="66">
        <v>3</v>
      </c>
      <c r="AG178" s="65"/>
      <c r="AH178" s="65"/>
      <c r="AI178" s="65"/>
    </row>
    <row r="179" spans="1:35">
      <c r="AA179" s="65"/>
      <c r="AB179" s="65"/>
      <c r="AC179" s="65"/>
      <c r="AD179" s="65"/>
      <c r="AE179" s="65"/>
      <c r="AF179" s="65"/>
      <c r="AG179" s="65"/>
      <c r="AH179" s="65"/>
      <c r="AI179" s="65"/>
    </row>
    <row r="180" spans="1:35">
      <c r="AA180" s="65"/>
      <c r="AB180" s="65"/>
      <c r="AC180" s="65"/>
      <c r="AD180" s="65"/>
      <c r="AE180" s="65"/>
      <c r="AF180" s="65"/>
      <c r="AG180" s="65"/>
      <c r="AH180" s="65"/>
      <c r="AI180" s="65"/>
    </row>
    <row r="181" spans="1:35">
      <c r="AA181" s="65"/>
      <c r="AB181" s="65"/>
      <c r="AC181" s="65"/>
      <c r="AD181" s="65"/>
      <c r="AE181" s="65"/>
      <c r="AF181" s="65"/>
      <c r="AG181" s="65"/>
      <c r="AH181" s="65"/>
      <c r="AI181" s="65"/>
    </row>
    <row r="182" spans="1:35">
      <c r="AA182" s="65"/>
      <c r="AB182" s="65"/>
      <c r="AC182" s="65"/>
      <c r="AD182" s="65"/>
      <c r="AE182" s="65"/>
      <c r="AF182" s="65"/>
      <c r="AG182" s="65"/>
      <c r="AH182" s="65"/>
      <c r="AI182" s="65"/>
    </row>
    <row r="183" spans="1: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</row>
    <row r="184" spans="1: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</row>
    <row r="185" spans="1: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</row>
    <row r="186" spans="1: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</row>
    <row r="187" spans="1: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</row>
    <row r="188" spans="1: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</row>
    <row r="189" spans="1: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</row>
    <row r="190" spans="1: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</row>
    <row r="191" spans="1: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</row>
    <row r="192" spans="1: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</row>
    <row r="193" spans="1: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</row>
    <row r="194" spans="1: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</row>
    <row r="195" spans="1: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</row>
    <row r="196" spans="1: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1: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</row>
    <row r="198" spans="1: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</row>
    <row r="199" spans="1: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1: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</row>
    <row r="201" spans="1: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</row>
  </sheetData>
  <mergeCells count="6">
    <mergeCell ref="D24:E24"/>
    <mergeCell ref="A1:A2"/>
    <mergeCell ref="B1:G1"/>
    <mergeCell ref="I1:I2"/>
    <mergeCell ref="J1:O1"/>
    <mergeCell ref="Q8:S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Úvodní list</vt:lpstr>
      <vt:lpstr>test0204</vt:lpstr>
      <vt:lpstr>Položky</vt:lpstr>
      <vt:lpstr>Původní resp.</vt:lpstr>
      <vt:lpstr>Finální resp.</vt:lpstr>
      <vt:lpstr>Transformace HS</vt:lpstr>
      <vt:lpstr>Norma</vt:lpstr>
      <vt:lpstr>test-retest</vt:lpstr>
      <vt:lpstr>reabilita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2021-01-06T18:41:14Z</dcterms:created>
  <dcterms:modified xsi:type="dcterms:W3CDTF">2021-01-06T18:41:15Z</dcterms:modified>
</cp:coreProperties>
</file>